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losen/Documents/CALIFORNIA/"/>
    </mc:Choice>
  </mc:AlternateContent>
  <xr:revisionPtr revIDLastSave="0" documentId="8_{02E8CDEC-01E5-9545-A02B-D0E6E15D9798}" xr6:coauthVersionLast="47" xr6:coauthVersionMax="47" xr10:uidLastSave="{00000000-0000-0000-0000-000000000000}"/>
  <bookViews>
    <workbookView xWindow="-20" yWindow="500" windowWidth="28800" windowHeight="16440" firstSheet="1" activeTab="1" xr2:uid="{2BDECF78-55B5-4D60-B85F-2D76C5F693F1}"/>
  </bookViews>
  <sheets>
    <sheet name="Codebook" sheetId="9" r:id="rId1"/>
    <sheet name="All Students - Days Suspended" sheetId="5" r:id="rId2"/>
    <sheet name="All Students" sheetId="1" r:id="rId3"/>
    <sheet name="Foster Youth" sheetId="2" r:id="rId4"/>
    <sheet name="Homeless Youth" sheetId="3" r:id="rId5"/>
    <sheet name="SESDisadvantaged" sheetId="4" r:id="rId6"/>
    <sheet name="Students with Disabilities" sheetId="6" r:id="rId7"/>
    <sheet name="English Learners" sheetId="7" r:id="rId8"/>
    <sheet name="SESDisadvantaged&amp;wDisability"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6" l="1"/>
  <c r="M12" i="7"/>
  <c r="M12" i="6"/>
  <c r="M12" i="2"/>
  <c r="M12" i="3"/>
  <c r="M12" i="4"/>
  <c r="M4" i="1"/>
  <c r="M5" i="1"/>
  <c r="M6" i="1"/>
  <c r="M7" i="1"/>
  <c r="M8" i="1"/>
  <c r="M9" i="1"/>
  <c r="M10" i="1"/>
  <c r="M11" i="1"/>
  <c r="M12" i="1"/>
  <c r="M3" i="1"/>
  <c r="M12" i="8"/>
  <c r="E12" i="8"/>
  <c r="F12" i="8"/>
  <c r="L12" i="8"/>
  <c r="K12" i="8"/>
  <c r="I12" i="8"/>
  <c r="H12" i="8"/>
  <c r="J12" i="8" s="1"/>
  <c r="G12" i="8"/>
  <c r="C12" i="8"/>
  <c r="B12" i="8"/>
  <c r="D12" i="8" s="1"/>
  <c r="N11" i="8"/>
  <c r="O11" i="8" s="1"/>
  <c r="M11" i="8"/>
  <c r="J11" i="8"/>
  <c r="G11" i="8"/>
  <c r="D11" i="8"/>
  <c r="N10" i="8"/>
  <c r="O10" i="8" s="1"/>
  <c r="M10" i="8"/>
  <c r="J10" i="8"/>
  <c r="G10" i="8"/>
  <c r="D10" i="8"/>
  <c r="O9" i="8"/>
  <c r="N9" i="8"/>
  <c r="M9" i="8"/>
  <c r="J9" i="8"/>
  <c r="G9" i="8"/>
  <c r="D9" i="8"/>
  <c r="N8" i="8"/>
  <c r="O8" i="8" s="1"/>
  <c r="M8" i="8"/>
  <c r="J8" i="8"/>
  <c r="G8" i="8"/>
  <c r="D8" i="8"/>
  <c r="N7" i="8"/>
  <c r="O7" i="8" s="1"/>
  <c r="M7" i="8"/>
  <c r="J7" i="8"/>
  <c r="G7" i="8"/>
  <c r="D7" i="8"/>
  <c r="N6" i="8"/>
  <c r="O6" i="8" s="1"/>
  <c r="M6" i="8"/>
  <c r="J6" i="8"/>
  <c r="G6" i="8"/>
  <c r="D6" i="8"/>
  <c r="N5" i="8"/>
  <c r="O5" i="8" s="1"/>
  <c r="M5" i="8"/>
  <c r="J5" i="8"/>
  <c r="G5" i="8"/>
  <c r="D5" i="8"/>
  <c r="N4" i="8"/>
  <c r="O4" i="8" s="1"/>
  <c r="M4" i="8"/>
  <c r="J4" i="8"/>
  <c r="G4" i="8"/>
  <c r="D4" i="8"/>
  <c r="N3" i="8"/>
  <c r="O3" i="8" s="1"/>
  <c r="M3" i="8"/>
  <c r="J3" i="8"/>
  <c r="G3" i="8"/>
  <c r="D3" i="8"/>
  <c r="AD4" i="5"/>
  <c r="AD5" i="5"/>
  <c r="AD6" i="5"/>
  <c r="AD7" i="5"/>
  <c r="AD8" i="5"/>
  <c r="AD9" i="5"/>
  <c r="AD11" i="5"/>
  <c r="O12" i="7"/>
  <c r="N12" i="7"/>
  <c r="L12" i="7"/>
  <c r="K12" i="7"/>
  <c r="J12" i="7"/>
  <c r="I12" i="7"/>
  <c r="H12" i="7"/>
  <c r="G12" i="7"/>
  <c r="F12" i="7"/>
  <c r="E12" i="7"/>
  <c r="D12" i="7"/>
  <c r="C12" i="7"/>
  <c r="B12" i="7"/>
  <c r="O11" i="7"/>
  <c r="N11" i="7"/>
  <c r="M11" i="7"/>
  <c r="J11" i="7"/>
  <c r="G11" i="7"/>
  <c r="D11" i="7"/>
  <c r="O10" i="7"/>
  <c r="N10" i="7"/>
  <c r="M10" i="7"/>
  <c r="J10" i="7"/>
  <c r="G10" i="7"/>
  <c r="D10" i="7"/>
  <c r="O9" i="7"/>
  <c r="N9" i="7"/>
  <c r="M9" i="7"/>
  <c r="J9" i="7"/>
  <c r="G9" i="7"/>
  <c r="D9" i="7"/>
  <c r="O8" i="7"/>
  <c r="N8" i="7"/>
  <c r="M8" i="7"/>
  <c r="J8" i="7"/>
  <c r="G8" i="7"/>
  <c r="D8" i="7"/>
  <c r="O7" i="7"/>
  <c r="N7" i="7"/>
  <c r="M7" i="7"/>
  <c r="J7" i="7"/>
  <c r="G7" i="7"/>
  <c r="D7" i="7"/>
  <c r="O6" i="7"/>
  <c r="N6" i="7"/>
  <c r="M6" i="7"/>
  <c r="J6" i="7"/>
  <c r="G6" i="7"/>
  <c r="D6" i="7"/>
  <c r="O5" i="7"/>
  <c r="N5" i="7"/>
  <c r="M5" i="7"/>
  <c r="J5" i="7"/>
  <c r="G5" i="7"/>
  <c r="D5" i="7"/>
  <c r="O4" i="7"/>
  <c r="N4" i="7"/>
  <c r="M4" i="7"/>
  <c r="J4" i="7"/>
  <c r="G4" i="7"/>
  <c r="D4" i="7"/>
  <c r="O3" i="7"/>
  <c r="N3" i="7"/>
  <c r="M3" i="7"/>
  <c r="J3" i="7"/>
  <c r="G3" i="7"/>
  <c r="D3" i="7"/>
  <c r="O12" i="6"/>
  <c r="N12" i="6"/>
  <c r="L12" i="6"/>
  <c r="K12" i="6"/>
  <c r="J12" i="6"/>
  <c r="I12" i="6"/>
  <c r="H12" i="6"/>
  <c r="G12" i="6"/>
  <c r="F12" i="6"/>
  <c r="E12" i="6"/>
  <c r="C12" i="6"/>
  <c r="B12" i="6"/>
  <c r="O11" i="6"/>
  <c r="N11" i="6"/>
  <c r="M11" i="6"/>
  <c r="J11" i="6"/>
  <c r="G11" i="6"/>
  <c r="D11" i="6"/>
  <c r="O10" i="6"/>
  <c r="N10" i="6"/>
  <c r="M10" i="6"/>
  <c r="J10" i="6"/>
  <c r="G10" i="6"/>
  <c r="D10" i="6"/>
  <c r="O9" i="6"/>
  <c r="N9" i="6"/>
  <c r="M9" i="6"/>
  <c r="J9" i="6"/>
  <c r="G9" i="6"/>
  <c r="D9" i="6"/>
  <c r="O8" i="6"/>
  <c r="N8" i="6"/>
  <c r="M8" i="6"/>
  <c r="J8" i="6"/>
  <c r="G8" i="6"/>
  <c r="D8" i="6"/>
  <c r="O7" i="6"/>
  <c r="N7" i="6"/>
  <c r="M7" i="6"/>
  <c r="J7" i="6"/>
  <c r="G7" i="6"/>
  <c r="D7" i="6"/>
  <c r="O6" i="6"/>
  <c r="N6" i="6"/>
  <c r="M6" i="6"/>
  <c r="J6" i="6"/>
  <c r="G6" i="6"/>
  <c r="D6" i="6"/>
  <c r="O5" i="6"/>
  <c r="N5" i="6"/>
  <c r="M5" i="6"/>
  <c r="J5" i="6"/>
  <c r="G5" i="6"/>
  <c r="D5" i="6"/>
  <c r="O4" i="6"/>
  <c r="N4" i="6"/>
  <c r="M4" i="6"/>
  <c r="J4" i="6"/>
  <c r="G4" i="6"/>
  <c r="D4" i="6"/>
  <c r="O3" i="6"/>
  <c r="N3" i="6"/>
  <c r="M3" i="6"/>
  <c r="J3" i="6"/>
  <c r="G3" i="6"/>
  <c r="D3" i="6"/>
  <c r="O12" i="4"/>
  <c r="N12" i="4"/>
  <c r="L12" i="4"/>
  <c r="K12" i="4"/>
  <c r="J12" i="4"/>
  <c r="I12" i="4"/>
  <c r="H12" i="4"/>
  <c r="G12" i="4"/>
  <c r="F12" i="4"/>
  <c r="E12" i="4"/>
  <c r="D12" i="4"/>
  <c r="C12" i="4"/>
  <c r="B12" i="4"/>
  <c r="O11" i="4"/>
  <c r="N11" i="4"/>
  <c r="M11" i="4"/>
  <c r="J11" i="4"/>
  <c r="G11" i="4"/>
  <c r="D11" i="4"/>
  <c r="O10" i="4"/>
  <c r="N10" i="4"/>
  <c r="M10" i="4"/>
  <c r="J10" i="4"/>
  <c r="G10" i="4"/>
  <c r="D10" i="4"/>
  <c r="O9" i="4"/>
  <c r="N9" i="4"/>
  <c r="M9" i="4"/>
  <c r="J9" i="4"/>
  <c r="G9" i="4"/>
  <c r="D9" i="4"/>
  <c r="O8" i="4"/>
  <c r="N8" i="4"/>
  <c r="M8" i="4"/>
  <c r="J8" i="4"/>
  <c r="G8" i="4"/>
  <c r="D8" i="4"/>
  <c r="O7" i="4"/>
  <c r="N7" i="4"/>
  <c r="M7" i="4"/>
  <c r="J7" i="4"/>
  <c r="G7" i="4"/>
  <c r="D7" i="4"/>
  <c r="O6" i="4"/>
  <c r="N6" i="4"/>
  <c r="M6" i="4"/>
  <c r="J6" i="4"/>
  <c r="G6" i="4"/>
  <c r="D6" i="4"/>
  <c r="O5" i="4"/>
  <c r="N5" i="4"/>
  <c r="M5" i="4"/>
  <c r="J5" i="4"/>
  <c r="G5" i="4"/>
  <c r="D5" i="4"/>
  <c r="O4" i="4"/>
  <c r="N4" i="4"/>
  <c r="M4" i="4"/>
  <c r="J4" i="4"/>
  <c r="G4" i="4"/>
  <c r="D4" i="4"/>
  <c r="O3" i="4"/>
  <c r="N3" i="4"/>
  <c r="M3" i="4"/>
  <c r="J3" i="4"/>
  <c r="G3" i="4"/>
  <c r="D3" i="4"/>
  <c r="O12" i="3"/>
  <c r="N12" i="3"/>
  <c r="L12" i="3"/>
  <c r="K12" i="3"/>
  <c r="J12" i="3"/>
  <c r="I12" i="3"/>
  <c r="H12" i="3"/>
  <c r="G12" i="3"/>
  <c r="F12" i="3"/>
  <c r="E12" i="3"/>
  <c r="D12" i="3"/>
  <c r="C12" i="3"/>
  <c r="B12" i="3"/>
  <c r="O11" i="3"/>
  <c r="N11" i="3"/>
  <c r="M11" i="3"/>
  <c r="J11" i="3"/>
  <c r="G11" i="3"/>
  <c r="D11" i="3"/>
  <c r="O10" i="3"/>
  <c r="N10" i="3"/>
  <c r="M10" i="3"/>
  <c r="J10" i="3"/>
  <c r="G10" i="3"/>
  <c r="D10" i="3"/>
  <c r="O9" i="3"/>
  <c r="N9" i="3"/>
  <c r="M9" i="3"/>
  <c r="J9" i="3"/>
  <c r="G9" i="3"/>
  <c r="D9" i="3"/>
  <c r="O8" i="3"/>
  <c r="N8" i="3"/>
  <c r="M8" i="3"/>
  <c r="J8" i="3"/>
  <c r="G8" i="3"/>
  <c r="D8" i="3"/>
  <c r="O7" i="3"/>
  <c r="N7" i="3"/>
  <c r="M7" i="3"/>
  <c r="J7" i="3"/>
  <c r="G7" i="3"/>
  <c r="D7" i="3"/>
  <c r="O6" i="3"/>
  <c r="N6" i="3"/>
  <c r="M6" i="3"/>
  <c r="J6" i="3"/>
  <c r="G6" i="3"/>
  <c r="D6" i="3"/>
  <c r="O5" i="3"/>
  <c r="N5" i="3"/>
  <c r="M5" i="3"/>
  <c r="J5" i="3"/>
  <c r="G5" i="3"/>
  <c r="D5" i="3"/>
  <c r="O4" i="3"/>
  <c r="N4" i="3"/>
  <c r="M4" i="3"/>
  <c r="J4" i="3"/>
  <c r="G4" i="3"/>
  <c r="D4" i="3"/>
  <c r="O3" i="3"/>
  <c r="N3" i="3"/>
  <c r="M3" i="3"/>
  <c r="J3" i="3"/>
  <c r="G3" i="3"/>
  <c r="D3" i="3"/>
  <c r="O12" i="2"/>
  <c r="N12" i="2"/>
  <c r="L12" i="2"/>
  <c r="K12" i="2"/>
  <c r="J12" i="2"/>
  <c r="I12" i="2"/>
  <c r="H12" i="2"/>
  <c r="G12" i="2"/>
  <c r="F12" i="2"/>
  <c r="E12" i="2"/>
  <c r="D12" i="2"/>
  <c r="C12" i="2"/>
  <c r="B12" i="2"/>
  <c r="O11" i="2"/>
  <c r="N11" i="2"/>
  <c r="M11" i="2"/>
  <c r="J11" i="2"/>
  <c r="G11" i="2"/>
  <c r="D11" i="2"/>
  <c r="O10" i="2"/>
  <c r="N10" i="2"/>
  <c r="M10" i="2"/>
  <c r="J10" i="2"/>
  <c r="G10" i="2"/>
  <c r="D10" i="2"/>
  <c r="O9" i="2"/>
  <c r="N9" i="2"/>
  <c r="M9" i="2"/>
  <c r="J9" i="2"/>
  <c r="G9" i="2"/>
  <c r="D9" i="2"/>
  <c r="O8" i="2"/>
  <c r="N8" i="2"/>
  <c r="M8" i="2"/>
  <c r="J8" i="2"/>
  <c r="G8" i="2"/>
  <c r="D8" i="2"/>
  <c r="O7" i="2"/>
  <c r="N7" i="2"/>
  <c r="M7" i="2"/>
  <c r="J7" i="2"/>
  <c r="G7" i="2"/>
  <c r="D7" i="2"/>
  <c r="O6" i="2"/>
  <c r="N6" i="2"/>
  <c r="M6" i="2"/>
  <c r="J6" i="2"/>
  <c r="G6" i="2"/>
  <c r="D6" i="2"/>
  <c r="O5" i="2"/>
  <c r="N5" i="2"/>
  <c r="M5" i="2"/>
  <c r="J5" i="2"/>
  <c r="G5" i="2"/>
  <c r="D5" i="2"/>
  <c r="O4" i="2"/>
  <c r="N4" i="2"/>
  <c r="M4" i="2"/>
  <c r="J4" i="2"/>
  <c r="G4" i="2"/>
  <c r="D4" i="2"/>
  <c r="O3" i="2"/>
  <c r="N3" i="2"/>
  <c r="M3" i="2"/>
  <c r="J3" i="2"/>
  <c r="G3" i="2"/>
  <c r="D3" i="2"/>
  <c r="O12" i="1"/>
  <c r="N12" i="1"/>
  <c r="L12" i="1"/>
  <c r="K12" i="1"/>
  <c r="J12" i="1"/>
  <c r="I12" i="1"/>
  <c r="H12" i="1"/>
  <c r="G12" i="1"/>
  <c r="F12" i="1"/>
  <c r="E12" i="1"/>
  <c r="D12" i="1"/>
  <c r="C12" i="1"/>
  <c r="B12" i="1"/>
  <c r="O11" i="1"/>
  <c r="N11" i="1"/>
  <c r="J11" i="1"/>
  <c r="G11" i="1"/>
  <c r="D11" i="1"/>
  <c r="O10" i="1"/>
  <c r="N10" i="1"/>
  <c r="J10" i="1"/>
  <c r="G10" i="1"/>
  <c r="D10" i="1"/>
  <c r="O9" i="1"/>
  <c r="N9" i="1"/>
  <c r="J9" i="1"/>
  <c r="G9" i="1"/>
  <c r="D9" i="1"/>
  <c r="O8" i="1"/>
  <c r="N8" i="1"/>
  <c r="J8" i="1"/>
  <c r="G8" i="1"/>
  <c r="D8" i="1"/>
  <c r="O7" i="1"/>
  <c r="N7" i="1"/>
  <c r="J7" i="1"/>
  <c r="G7" i="1"/>
  <c r="D7" i="1"/>
  <c r="O6" i="1"/>
  <c r="N6" i="1"/>
  <c r="J6" i="1"/>
  <c r="G6" i="1"/>
  <c r="D6" i="1"/>
  <c r="O5" i="1"/>
  <c r="N5" i="1"/>
  <c r="J5" i="1"/>
  <c r="G5" i="1"/>
  <c r="D5" i="1"/>
  <c r="O4" i="1"/>
  <c r="N4" i="1"/>
  <c r="J4" i="1"/>
  <c r="G4" i="1"/>
  <c r="D4" i="1"/>
  <c r="O3" i="1"/>
  <c r="N3" i="1"/>
  <c r="J3" i="1"/>
  <c r="G3" i="1"/>
  <c r="D3" i="1"/>
  <c r="AA12" i="5"/>
  <c r="AC12" i="5" s="1"/>
  <c r="AD12" i="5" s="1"/>
  <c r="Z12" i="5"/>
  <c r="X12" i="5"/>
  <c r="Y12" i="5" s="1"/>
  <c r="W12" i="5"/>
  <c r="U12" i="5"/>
  <c r="T12" i="5"/>
  <c r="V12" i="5" s="1"/>
  <c r="S12" i="5"/>
  <c r="R12" i="5"/>
  <c r="Q12" i="5"/>
  <c r="O12" i="5"/>
  <c r="N12" i="5"/>
  <c r="L12" i="5"/>
  <c r="M12" i="5" s="1"/>
  <c r="K12" i="5"/>
  <c r="I12" i="5"/>
  <c r="H12" i="5"/>
  <c r="F12" i="5"/>
  <c r="E12" i="5"/>
  <c r="C12" i="5"/>
  <c r="D12" i="5" s="1"/>
  <c r="B12" i="5"/>
  <c r="AC11" i="5"/>
  <c r="AB11" i="5"/>
  <c r="Y11" i="5"/>
  <c r="V11" i="5"/>
  <c r="S11" i="5"/>
  <c r="P11" i="5"/>
  <c r="M11" i="5"/>
  <c r="J11" i="5"/>
  <c r="G11" i="5"/>
  <c r="D11" i="5"/>
  <c r="AC10" i="5"/>
  <c r="AD10" i="5" s="1"/>
  <c r="AB10" i="5"/>
  <c r="Y10" i="5"/>
  <c r="V10" i="5"/>
  <c r="S10" i="5"/>
  <c r="P10" i="5"/>
  <c r="M10" i="5"/>
  <c r="J10" i="5"/>
  <c r="G10" i="5"/>
  <c r="D10" i="5"/>
  <c r="AC9" i="5"/>
  <c r="AB9" i="5"/>
  <c r="Y9" i="5"/>
  <c r="V9" i="5"/>
  <c r="S9" i="5"/>
  <c r="P9" i="5"/>
  <c r="M9" i="5"/>
  <c r="J9" i="5"/>
  <c r="G9" i="5"/>
  <c r="D9" i="5"/>
  <c r="AC8" i="5"/>
  <c r="AB8" i="5"/>
  <c r="Y8" i="5"/>
  <c r="V8" i="5"/>
  <c r="S8" i="5"/>
  <c r="P8" i="5"/>
  <c r="M8" i="5"/>
  <c r="J8" i="5"/>
  <c r="G8" i="5"/>
  <c r="D8" i="5"/>
  <c r="AC7" i="5"/>
  <c r="AB7" i="5"/>
  <c r="Y7" i="5"/>
  <c r="V7" i="5"/>
  <c r="S7" i="5"/>
  <c r="P7" i="5"/>
  <c r="M7" i="5"/>
  <c r="J7" i="5"/>
  <c r="G7" i="5"/>
  <c r="D7" i="5"/>
  <c r="AC6" i="5"/>
  <c r="AB6" i="5"/>
  <c r="Y6" i="5"/>
  <c r="V6" i="5"/>
  <c r="S6" i="5"/>
  <c r="P6" i="5"/>
  <c r="M6" i="5"/>
  <c r="J6" i="5"/>
  <c r="G6" i="5"/>
  <c r="D6" i="5"/>
  <c r="AC5" i="5"/>
  <c r="AB5" i="5"/>
  <c r="Y5" i="5"/>
  <c r="V5" i="5"/>
  <c r="S5" i="5"/>
  <c r="P5" i="5"/>
  <c r="M5" i="5"/>
  <c r="J5" i="5"/>
  <c r="G5" i="5"/>
  <c r="D5" i="5"/>
  <c r="AC4" i="5"/>
  <c r="AB4" i="5"/>
  <c r="Y4" i="5"/>
  <c r="V4" i="5"/>
  <c r="S4" i="5"/>
  <c r="P4" i="5"/>
  <c r="M4" i="5"/>
  <c r="J4" i="5"/>
  <c r="G4" i="5"/>
  <c r="D4" i="5"/>
  <c r="AD3" i="5"/>
  <c r="AC3" i="5"/>
  <c r="AB3" i="5"/>
  <c r="Y3" i="5"/>
  <c r="V3" i="5"/>
  <c r="S3" i="5"/>
  <c r="P3" i="5"/>
  <c r="M3" i="5"/>
  <c r="J3" i="5"/>
  <c r="G3" i="5"/>
  <c r="D3" i="5"/>
  <c r="N12" i="8" l="1"/>
  <c r="O12" i="8" s="1"/>
  <c r="J12" i="5"/>
  <c r="P12" i="5"/>
  <c r="G12" i="5"/>
  <c r="AB12" i="5"/>
</calcChain>
</file>

<file path=xl/sharedStrings.xml><?xml version="1.0" encoding="utf-8"?>
<sst xmlns="http://schemas.openxmlformats.org/spreadsheetml/2006/main" count="271" uniqueCount="54">
  <si>
    <t>2017-2018</t>
  </si>
  <si>
    <t>2018-2019</t>
  </si>
  <si>
    <t>African American</t>
  </si>
  <si>
    <t>American Indian or Alaska Native</t>
  </si>
  <si>
    <t>Asian</t>
  </si>
  <si>
    <t>Filipino</t>
  </si>
  <si>
    <t>Hispanic or Latino</t>
  </si>
  <si>
    <t>Pacific Islander</t>
  </si>
  <si>
    <t>White</t>
  </si>
  <si>
    <t>Two or More Races</t>
  </si>
  <si>
    <t>Not Reported</t>
  </si>
  <si>
    <t>Ethnicity</t>
  </si>
  <si>
    <t>Suspensions per 100 students</t>
  </si>
  <si>
    <t>2019-2020</t>
  </si>
  <si>
    <t>Projected Suspensions per 100 students</t>
  </si>
  <si>
    <t>Total</t>
  </si>
  <si>
    <t>Latinx</t>
  </si>
  <si>
    <t>2011-2012</t>
  </si>
  <si>
    <t>2012-2013</t>
  </si>
  <si>
    <t>2013-2014</t>
  </si>
  <si>
    <t>2014-2015</t>
  </si>
  <si>
    <t>2015-2016</t>
  </si>
  <si>
    <t>2016-2017</t>
  </si>
  <si>
    <t>Enrollment</t>
  </si>
  <si>
    <t>Suspensions</t>
  </si>
  <si>
    <t>Suspension Days per 100 students</t>
  </si>
  <si>
    <t>Suspension Days per 100 students*</t>
  </si>
  <si>
    <t>* We base this calculation on prior data, which suggests that the average suspension lasts two days.</t>
  </si>
  <si>
    <t>Suspension Days per 100 students (Projected)</t>
  </si>
  <si>
    <t>Suspensions (Projected)</t>
  </si>
  <si>
    <t>Cumulative Enrollment</t>
  </si>
  <si>
    <t>Total Suspensions</t>
  </si>
  <si>
    <t>Projected Total Suspensions</t>
  </si>
  <si>
    <t>The raw data herein were obtained directly from the California Department of Education. CCRR calculated the suspension rates and projected rates which are featured in CCRR's Unmasking School Discipline Report. Because the corresponding census enrollment data were not uniformly available CCRR relied on the cumulative enrollment for the state-level analyses in this spreadsheet and state-level analyses in our Unmasking School Discipline Report.</t>
  </si>
  <si>
    <t>Codebook</t>
  </si>
  <si>
    <t>Published July 2022</t>
  </si>
  <si>
    <t>Source: All State-level analyses herein is based on data from the the California Department of Education data. These statewide data are downloadable from the CDE's Dataquest website.</t>
  </si>
  <si>
    <t>Cumulative enrollment consists of the total number of unduplicated primary and short-term enrollments within the academic year (July 1 to June 30), regardless of whether the student is enrolled multiple times within a school or district.</t>
  </si>
  <si>
    <t>The number of suspensions (and its variations on type of suspensions) multiplied by two. This is a conservative estimate based on analysis of more detailed data from large districts that document actual days of missed instruction due to suspension.</t>
  </si>
  <si>
    <t>This measure is calculated by 1)  taking the total number of suspensions/days lost among a certain group and dividing it by the number of students of that group enrolled and then 2) multiplying the resulting value by 100.</t>
  </si>
  <si>
    <t>Days of Lost Instruction Due to Suspension per 100 Students</t>
  </si>
  <si>
    <t>May be referred to as the rate of lost of instruction</t>
  </si>
  <si>
    <t>Suspensions per 100 Students</t>
  </si>
  <si>
    <t>In the statewide analyses this rate is calculated by dividing the number of suspensions by the cumulative enrollment.</t>
  </si>
  <si>
    <t>Total count of ALL suspensions at the selected entity for the selected population using the available filters. Some students may be suspended multiple times and all suspensions (in-school and out-of-school) are counted.</t>
  </si>
  <si>
    <t xml:space="preserve">Days Lost of Instruction </t>
  </si>
  <si>
    <t xml:space="preserve">Projected Suspensions per 100 </t>
  </si>
  <si>
    <t xml:space="preserve">As explained in the text and appendix of this report, the projected values are estimates of what these numbers would have been had schools delivered in-person instruction for the entire 2019-2020 academic year  </t>
  </si>
  <si>
    <t>This is the projected suspension rate which is estimated in the statewide analysis by dividing the projected suspensions by the cumulative enrollment.</t>
  </si>
  <si>
    <t>Projected Suspensions 2019-2020</t>
  </si>
  <si>
    <t>Suspensions per 100 students (Thru March)</t>
  </si>
  <si>
    <t>Total Suspensions (Thru March)</t>
  </si>
  <si>
    <t>Suspensions (Observed Thru March)</t>
  </si>
  <si>
    <t>Suspension Days per 100 students (Observed Thru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</si>
</sst>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
    <numFmt numFmtId="166" formatCode="0.0"/>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1"/>
      <color rgb="FFFF0000"/>
      <name val="Calibri"/>
      <family val="2"/>
      <scheme val="minor"/>
    </font>
    <font>
      <sz val="10"/>
      <color theme="1"/>
      <name val="Calibri"/>
      <family val="2"/>
      <scheme val="minor"/>
    </font>
    <font>
      <sz val="11"/>
      <color theme="1"/>
      <name val="Times New Roman"/>
      <family val="1"/>
    </font>
    <font>
      <sz val="10"/>
      <color theme="1"/>
      <name val="Times New Roman"/>
      <family val="1"/>
    </font>
    <font>
      <b/>
      <sz val="18"/>
      <color theme="1"/>
      <name val="Times New Roman"/>
      <family val="1"/>
    </font>
    <font>
      <b/>
      <sz val="12"/>
      <color theme="1"/>
      <name val="Times New Roman"/>
      <family val="1"/>
    </font>
    <font>
      <sz val="14"/>
      <color rgb="FF000000"/>
      <name val="Times New Roman"/>
      <family val="1"/>
    </font>
    <font>
      <sz val="14"/>
      <name val="Times New Roman"/>
      <family val="1"/>
    </font>
    <font>
      <sz val="14"/>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tint="0.59999389629810485"/>
        <bgColor indexed="64"/>
      </patternFill>
    </fill>
  </fills>
  <borders count="2">
    <border>
      <left/>
      <right/>
      <top/>
      <bottom/>
      <diagonal/>
    </border>
    <border>
      <left/>
      <right/>
      <top/>
      <bottom style="thin">
        <color auto="1"/>
      </bottom>
      <diagonal/>
    </border>
  </borders>
  <cellStyleXfs count="1">
    <xf numFmtId="0" fontId="0" fillId="0" borderId="0"/>
  </cellStyleXfs>
  <cellXfs count="40">
    <xf numFmtId="0" fontId="0" fillId="0" borderId="0" xfId="0"/>
    <xf numFmtId="3" fontId="0" fillId="0" borderId="0" xfId="0" applyNumberFormat="1"/>
    <xf numFmtId="164" fontId="0" fillId="0" borderId="0" xfId="0" applyNumberFormat="1"/>
    <xf numFmtId="0" fontId="3" fillId="0" borderId="0" xfId="0" applyFont="1"/>
    <xf numFmtId="0" fontId="2" fillId="0" borderId="0" xfId="0" applyFont="1" applyAlignment="1">
      <alignment wrapText="1"/>
    </xf>
    <xf numFmtId="3" fontId="1" fillId="0" borderId="0" xfId="0" applyNumberFormat="1" applyFont="1"/>
    <xf numFmtId="0" fontId="4" fillId="0" borderId="0" xfId="0" applyFont="1" applyAlignment="1">
      <alignment wrapText="1"/>
    </xf>
    <xf numFmtId="0" fontId="0" fillId="0" borderId="0" xfId="0" applyAlignment="1">
      <alignment wrapText="1"/>
    </xf>
    <xf numFmtId="3" fontId="0" fillId="0" borderId="0" xfId="0" applyNumberFormat="1" applyAlignment="1">
      <alignment horizontal="right" wrapText="1"/>
    </xf>
    <xf numFmtId="3" fontId="0" fillId="0" borderId="0" xfId="0" applyNumberFormat="1" applyAlignment="1">
      <alignment horizontal="right"/>
    </xf>
    <xf numFmtId="0" fontId="0" fillId="0" borderId="0" xfId="0" applyAlignment="1"/>
    <xf numFmtId="0" fontId="0" fillId="5" borderId="0" xfId="0" applyFill="1"/>
    <xf numFmtId="165" fontId="0" fillId="0" borderId="0" xfId="0" applyNumberFormat="1"/>
    <xf numFmtId="0" fontId="1" fillId="0" borderId="0" xfId="0" applyFont="1"/>
    <xf numFmtId="0" fontId="1" fillId="5" borderId="0" xfId="0" applyFont="1" applyFill="1"/>
    <xf numFmtId="0" fontId="5" fillId="5" borderId="0" xfId="0" applyFont="1" applyFill="1" applyAlignment="1">
      <alignment wrapText="1"/>
    </xf>
    <xf numFmtId="0" fontId="2"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center"/>
    </xf>
    <xf numFmtId="0" fontId="6" fillId="0" borderId="0" xfId="0" applyFont="1" applyAlignment="1">
      <alignment horizontal="left" vertical="center" wrapText="1" indent="3"/>
    </xf>
    <xf numFmtId="0" fontId="9" fillId="0" borderId="0" xfId="0" applyFont="1" applyAlignment="1">
      <alignment horizontal="center" vertical="center"/>
    </xf>
    <xf numFmtId="0" fontId="10" fillId="0" borderId="0" xfId="0" applyFont="1" applyAlignment="1">
      <alignment vertical="top" wrapText="1"/>
    </xf>
    <xf numFmtId="0" fontId="11" fillId="0" borderId="0" xfId="0" applyFont="1" applyAlignment="1">
      <alignment vertical="top" wrapText="1"/>
    </xf>
    <xf numFmtId="0" fontId="10" fillId="0" borderId="0" xfId="0" applyFont="1" applyAlignment="1">
      <alignment horizontal="left" vertical="top" wrapText="1"/>
    </xf>
    <xf numFmtId="0" fontId="12" fillId="0" borderId="0" xfId="0" applyFont="1"/>
    <xf numFmtId="4" fontId="1" fillId="0" borderId="0" xfId="0" applyNumberFormat="1" applyFont="1"/>
    <xf numFmtId="166" fontId="1" fillId="0" borderId="0" xfId="0" applyNumberFormat="1" applyFont="1"/>
    <xf numFmtId="2" fontId="0" fillId="0" borderId="0" xfId="0" applyNumberFormat="1"/>
    <xf numFmtId="4" fontId="0" fillId="0" borderId="0" xfId="0" applyNumberFormat="1"/>
    <xf numFmtId="4" fontId="0" fillId="0" borderId="0" xfId="0" applyNumberFormat="1" applyAlignment="1">
      <alignment horizontal="right" wrapText="1"/>
    </xf>
    <xf numFmtId="4" fontId="0" fillId="0" borderId="0" xfId="0" applyNumberFormat="1" applyAlignment="1">
      <alignment horizontal="right"/>
    </xf>
    <xf numFmtId="0" fontId="7" fillId="0" borderId="0" xfId="0" applyFont="1" applyAlignment="1">
      <alignment horizontal="left" vertical="center" wrapText="1" indent="4"/>
    </xf>
    <xf numFmtId="0" fontId="8" fillId="0" borderId="1" xfId="0" applyFont="1" applyBorder="1" applyAlignment="1">
      <alignment wrapText="1"/>
    </xf>
    <xf numFmtId="0" fontId="3" fillId="4" borderId="0" xfId="0" applyFont="1" applyFill="1" applyAlignment="1">
      <alignment horizontal="center"/>
    </xf>
    <xf numFmtId="0" fontId="3" fillId="7" borderId="0" xfId="0" applyFont="1" applyFill="1" applyAlignment="1">
      <alignment horizontal="center"/>
    </xf>
    <xf numFmtId="0" fontId="3" fillId="3" borderId="0" xfId="0" applyFont="1" applyFill="1" applyAlignment="1">
      <alignment horizontal="center"/>
    </xf>
    <xf numFmtId="0" fontId="3" fillId="0" borderId="0" xfId="0" applyFont="1" applyAlignment="1">
      <alignment horizontal="center"/>
    </xf>
    <xf numFmtId="0" fontId="3" fillId="6" borderId="0" xfId="0" applyFont="1" applyFill="1" applyAlignment="1">
      <alignment horizontal="center"/>
    </xf>
    <xf numFmtId="0" fontId="3"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114300</xdr:rowOff>
    </xdr:from>
    <xdr:to>
      <xdr:col>3</xdr:col>
      <xdr:colOff>214539</xdr:colOff>
      <xdr:row>8</xdr:row>
      <xdr:rowOff>39222</xdr:rowOff>
    </xdr:to>
    <xdr:pic>
      <xdr:nvPicPr>
        <xdr:cNvPr id="2" name="Picture 1">
          <a:extLst>
            <a:ext uri="{FF2B5EF4-FFF2-40B4-BE49-F238E27FC236}">
              <a16:creationId xmlns:a16="http://schemas.microsoft.com/office/drawing/2014/main" id="{25060799-8CF6-44C3-875D-8332BD88A6A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114300"/>
          <a:ext cx="7224939" cy="144892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98DDB-92FC-41BB-A0B1-8F86F67F369F}">
  <dimension ref="A10:F65"/>
  <sheetViews>
    <sheetView topLeftCell="A16" zoomScaleNormal="100" workbookViewId="0">
      <selection activeCell="I11" sqref="I11"/>
    </sheetView>
  </sheetViews>
  <sheetFormatPr baseColWidth="10" defaultColWidth="8.83203125" defaultRowHeight="15" x14ac:dyDescent="0.2"/>
  <cols>
    <col min="1" max="1" width="25.33203125" customWidth="1"/>
    <col min="2" max="2" width="59.1640625" customWidth="1"/>
  </cols>
  <sheetData>
    <row r="10" spans="1:6" ht="16" x14ac:dyDescent="0.2">
      <c r="A10" s="21" t="s">
        <v>35</v>
      </c>
      <c r="B10" t="s">
        <v>36</v>
      </c>
    </row>
    <row r="11" spans="1:6" ht="88.75" customHeight="1" x14ac:dyDescent="0.2">
      <c r="A11" s="32" t="s">
        <v>33</v>
      </c>
      <c r="B11" s="32"/>
    </row>
    <row r="12" spans="1:6" ht="23" x14ac:dyDescent="0.25">
      <c r="A12" s="33" t="s">
        <v>34</v>
      </c>
      <c r="B12" s="33"/>
    </row>
    <row r="13" spans="1:6" ht="95" x14ac:dyDescent="0.2">
      <c r="A13" s="22" t="s">
        <v>30</v>
      </c>
      <c r="B13" s="23" t="s">
        <v>37</v>
      </c>
    </row>
    <row r="14" spans="1:6" ht="76" x14ac:dyDescent="0.2">
      <c r="A14" s="22" t="s">
        <v>31</v>
      </c>
      <c r="B14" s="22" t="s">
        <v>44</v>
      </c>
    </row>
    <row r="15" spans="1:6" ht="19" x14ac:dyDescent="0.25">
      <c r="A15" s="25" t="s">
        <v>42</v>
      </c>
      <c r="B15" s="25" t="s">
        <v>43</v>
      </c>
      <c r="C15" s="25"/>
      <c r="D15" s="25"/>
      <c r="E15" s="25"/>
      <c r="F15" s="25"/>
    </row>
    <row r="16" spans="1:6" ht="19" x14ac:dyDescent="0.25">
      <c r="A16" s="25" t="s">
        <v>49</v>
      </c>
      <c r="B16" s="25" t="s">
        <v>47</v>
      </c>
      <c r="C16" s="25"/>
      <c r="D16" s="25"/>
      <c r="E16" s="25"/>
      <c r="F16" s="25"/>
    </row>
    <row r="17" spans="1:6" ht="19" x14ac:dyDescent="0.25">
      <c r="A17" s="25" t="s">
        <v>46</v>
      </c>
      <c r="B17" s="25" t="s">
        <v>48</v>
      </c>
      <c r="C17" s="25"/>
      <c r="D17" s="25"/>
      <c r="E17" s="25"/>
      <c r="F17" s="25"/>
    </row>
    <row r="18" spans="1:6" ht="95" x14ac:dyDescent="0.2">
      <c r="A18" s="23" t="s">
        <v>45</v>
      </c>
      <c r="B18" s="24" t="s">
        <v>38</v>
      </c>
    </row>
    <row r="19" spans="1:6" ht="76" x14ac:dyDescent="0.2">
      <c r="A19" s="23" t="s">
        <v>40</v>
      </c>
      <c r="B19" s="24" t="s">
        <v>39</v>
      </c>
      <c r="C19" t="s">
        <v>41</v>
      </c>
    </row>
    <row r="20" spans="1:6" x14ac:dyDescent="0.2">
      <c r="B20" s="20"/>
    </row>
    <row r="21" spans="1:6" x14ac:dyDescent="0.2">
      <c r="A21" s="20"/>
      <c r="B21" s="20"/>
    </row>
    <row r="22" spans="1:6" x14ac:dyDescent="0.2">
      <c r="A22" s="20"/>
      <c r="B22" s="20"/>
    </row>
    <row r="23" spans="1:6" x14ac:dyDescent="0.2">
      <c r="A23" s="20"/>
      <c r="B23" s="20"/>
    </row>
    <row r="24" spans="1:6" x14ac:dyDescent="0.2">
      <c r="A24" s="20"/>
      <c r="B24" s="20"/>
    </row>
    <row r="25" spans="1:6" x14ac:dyDescent="0.2">
      <c r="A25" s="20"/>
      <c r="B25" s="20"/>
    </row>
    <row r="26" spans="1:6" x14ac:dyDescent="0.2">
      <c r="A26" s="20"/>
      <c r="B26" s="20"/>
    </row>
    <row r="27" spans="1:6" x14ac:dyDescent="0.2">
      <c r="A27" s="20"/>
      <c r="B27" s="20"/>
    </row>
    <row r="28" spans="1:6" x14ac:dyDescent="0.2">
      <c r="A28" s="20"/>
      <c r="B28" s="20"/>
    </row>
    <row r="29" spans="1:6" x14ac:dyDescent="0.2">
      <c r="A29" s="20"/>
      <c r="B29" s="20"/>
    </row>
    <row r="30" spans="1:6" x14ac:dyDescent="0.2">
      <c r="A30" s="20"/>
      <c r="B30" s="20"/>
    </row>
    <row r="31" spans="1:6" x14ac:dyDescent="0.2">
      <c r="A31" s="20"/>
      <c r="B31" s="20"/>
    </row>
    <row r="32" spans="1:6" x14ac:dyDescent="0.2">
      <c r="A32" s="20"/>
      <c r="B32" s="20"/>
    </row>
    <row r="33" spans="1:2" x14ac:dyDescent="0.2">
      <c r="A33" s="20"/>
      <c r="B33" s="20"/>
    </row>
    <row r="34" spans="1:2" x14ac:dyDescent="0.2">
      <c r="A34" s="20"/>
      <c r="B34" s="20"/>
    </row>
    <row r="35" spans="1:2" x14ac:dyDescent="0.2">
      <c r="A35" s="20"/>
      <c r="B35" s="20"/>
    </row>
    <row r="36" spans="1:2" x14ac:dyDescent="0.2">
      <c r="A36" s="20"/>
      <c r="B36" s="20"/>
    </row>
    <row r="37" spans="1:2" x14ac:dyDescent="0.2">
      <c r="A37" s="20"/>
      <c r="B37" s="20"/>
    </row>
    <row r="38" spans="1:2" x14ac:dyDescent="0.2">
      <c r="A38" s="20"/>
      <c r="B38" s="20"/>
    </row>
    <row r="39" spans="1:2" x14ac:dyDescent="0.2">
      <c r="A39" s="20"/>
      <c r="B39" s="20"/>
    </row>
    <row r="40" spans="1:2" x14ac:dyDescent="0.2">
      <c r="A40" s="20"/>
      <c r="B40" s="20"/>
    </row>
    <row r="41" spans="1:2" x14ac:dyDescent="0.2">
      <c r="A41" s="20"/>
      <c r="B41" s="20"/>
    </row>
    <row r="42" spans="1:2" x14ac:dyDescent="0.2">
      <c r="A42" s="20"/>
      <c r="B42" s="20"/>
    </row>
    <row r="43" spans="1:2" x14ac:dyDescent="0.2">
      <c r="A43" s="20"/>
      <c r="B43" s="20"/>
    </row>
    <row r="44" spans="1:2" x14ac:dyDescent="0.2">
      <c r="A44" s="20"/>
      <c r="B44" s="20"/>
    </row>
    <row r="45" spans="1:2" x14ac:dyDescent="0.2">
      <c r="A45" s="20"/>
      <c r="B45" s="20"/>
    </row>
    <row r="46" spans="1:2" x14ac:dyDescent="0.2">
      <c r="A46" s="20"/>
      <c r="B46" s="20"/>
    </row>
    <row r="47" spans="1:2" x14ac:dyDescent="0.2">
      <c r="A47" s="20"/>
      <c r="B47" s="20"/>
    </row>
    <row r="48" spans="1:2" x14ac:dyDescent="0.2">
      <c r="A48" s="20"/>
      <c r="B48" s="20"/>
    </row>
    <row r="49" spans="1:2" x14ac:dyDescent="0.2">
      <c r="A49" s="20"/>
      <c r="B49" s="20"/>
    </row>
    <row r="50" spans="1:2" x14ac:dyDescent="0.2">
      <c r="A50" s="20"/>
      <c r="B50" s="20"/>
    </row>
    <row r="51" spans="1:2" x14ac:dyDescent="0.2">
      <c r="A51" s="20"/>
      <c r="B51" s="20"/>
    </row>
    <row r="52" spans="1:2" x14ac:dyDescent="0.2">
      <c r="A52" s="20"/>
      <c r="B52" s="20"/>
    </row>
    <row r="53" spans="1:2" x14ac:dyDescent="0.2">
      <c r="A53" s="20"/>
      <c r="B53" s="20"/>
    </row>
    <row r="54" spans="1:2" x14ac:dyDescent="0.2">
      <c r="A54" s="20"/>
      <c r="B54" s="20"/>
    </row>
    <row r="55" spans="1:2" x14ac:dyDescent="0.2">
      <c r="A55" s="20"/>
      <c r="B55" s="20"/>
    </row>
    <row r="56" spans="1:2" x14ac:dyDescent="0.2">
      <c r="A56" s="20"/>
      <c r="B56" s="20"/>
    </row>
    <row r="57" spans="1:2" x14ac:dyDescent="0.2">
      <c r="A57" s="20"/>
      <c r="B57" s="20"/>
    </row>
    <row r="58" spans="1:2" x14ac:dyDescent="0.2">
      <c r="A58" s="20"/>
      <c r="B58" s="20"/>
    </row>
    <row r="59" spans="1:2" x14ac:dyDescent="0.2">
      <c r="A59" s="20"/>
      <c r="B59" s="20"/>
    </row>
    <row r="60" spans="1:2" x14ac:dyDescent="0.2">
      <c r="A60" s="20"/>
      <c r="B60" s="20"/>
    </row>
    <row r="61" spans="1:2" x14ac:dyDescent="0.2">
      <c r="A61" s="20"/>
      <c r="B61" s="20"/>
    </row>
    <row r="62" spans="1:2" x14ac:dyDescent="0.2">
      <c r="A62" s="20"/>
      <c r="B62" s="20"/>
    </row>
    <row r="63" spans="1:2" x14ac:dyDescent="0.2">
      <c r="A63" s="20"/>
      <c r="B63" s="20"/>
    </row>
    <row r="64" spans="1:2" x14ac:dyDescent="0.2">
      <c r="A64" s="20"/>
      <c r="B64" s="20"/>
    </row>
    <row r="65" spans="1:1" x14ac:dyDescent="0.2">
      <c r="A65" s="20"/>
    </row>
  </sheetData>
  <mergeCells count="2">
    <mergeCell ref="A11:B11"/>
    <mergeCell ref="A12:B1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6C57-9A2D-4F51-9BB7-89FB51356AD5}">
  <dimension ref="A1:AD15"/>
  <sheetViews>
    <sheetView tabSelected="1" workbookViewId="0">
      <pane xSplit="1" ySplit="2" topLeftCell="X3" activePane="bottomRight" state="frozen"/>
      <selection pane="topRight" activeCell="B1" sqref="B1"/>
      <selection pane="bottomLeft" activeCell="A3" sqref="A3"/>
      <selection pane="bottomRight" activeCell="AD23" sqref="AD23"/>
    </sheetView>
  </sheetViews>
  <sheetFormatPr baseColWidth="10" defaultColWidth="8.83203125" defaultRowHeight="15" x14ac:dyDescent="0.2"/>
  <cols>
    <col min="1" max="1" width="29.83203125" style="10" customWidth="1"/>
    <col min="2" max="2" width="11.33203125" customWidth="1"/>
    <col min="3" max="3" width="11.5" customWidth="1"/>
    <col min="4" max="4" width="15.83203125" customWidth="1"/>
    <col min="5" max="5" width="11.5" customWidth="1"/>
    <col min="6" max="6" width="11.33203125" customWidth="1"/>
    <col min="7" max="7" width="15" customWidth="1"/>
    <col min="8" max="8" width="11.1640625" customWidth="1"/>
    <col min="9" max="9" width="11.83203125" customWidth="1"/>
    <col min="10" max="10" width="16.5" customWidth="1"/>
    <col min="11" max="11" width="11.1640625" customWidth="1"/>
    <col min="12" max="12" width="11.83203125" customWidth="1"/>
    <col min="13" max="13" width="16.5" customWidth="1"/>
    <col min="14" max="14" width="11.1640625" customWidth="1"/>
    <col min="15" max="15" width="11.83203125" customWidth="1"/>
    <col min="16" max="16" width="16.5" customWidth="1"/>
    <col min="17" max="17" width="11.1640625" customWidth="1"/>
    <col min="18" max="18" width="11.83203125" customWidth="1"/>
    <col min="19" max="19" width="16.5" customWidth="1"/>
    <col min="20" max="20" width="11.1640625" customWidth="1"/>
    <col min="21" max="21" width="11.83203125" customWidth="1"/>
    <col min="22" max="22" width="16.5" customWidth="1"/>
    <col min="23" max="23" width="11.1640625" customWidth="1"/>
    <col min="24" max="24" width="11.83203125" customWidth="1"/>
    <col min="25" max="25" width="16.5" customWidth="1"/>
    <col min="26" max="26" width="11.1640625" customWidth="1"/>
    <col min="27" max="27" width="11.83203125" customWidth="1"/>
    <col min="28" max="28" width="16.5" customWidth="1"/>
    <col min="29" max="29" width="15.33203125" bestFit="1" customWidth="1"/>
    <col min="30" max="30" width="17.6640625" style="13" customWidth="1"/>
  </cols>
  <sheetData>
    <row r="1" spans="1:30" s="19" customFormat="1" ht="16" x14ac:dyDescent="0.2">
      <c r="B1" s="37" t="s">
        <v>17</v>
      </c>
      <c r="C1" s="37"/>
      <c r="D1" s="37"/>
      <c r="E1" s="37" t="s">
        <v>18</v>
      </c>
      <c r="F1" s="37"/>
      <c r="G1" s="37"/>
      <c r="H1" s="37" t="s">
        <v>19</v>
      </c>
      <c r="I1" s="37"/>
      <c r="J1" s="37"/>
      <c r="K1" s="37" t="s">
        <v>20</v>
      </c>
      <c r="L1" s="37"/>
      <c r="M1" s="37"/>
      <c r="N1" s="37" t="s">
        <v>21</v>
      </c>
      <c r="O1" s="37"/>
      <c r="P1" s="37"/>
      <c r="Q1" s="38" t="s">
        <v>22</v>
      </c>
      <c r="R1" s="38"/>
      <c r="S1" s="38"/>
      <c r="T1" s="35" t="s">
        <v>0</v>
      </c>
      <c r="U1" s="35"/>
      <c r="V1" s="35"/>
      <c r="W1" s="36" t="s">
        <v>1</v>
      </c>
      <c r="X1" s="36"/>
      <c r="Y1" s="36"/>
      <c r="Z1" s="34" t="s">
        <v>13</v>
      </c>
      <c r="AA1" s="34"/>
      <c r="AB1" s="34"/>
      <c r="AC1" s="34"/>
      <c r="AD1" s="34"/>
    </row>
    <row r="2" spans="1:30" s="16" customFormat="1" ht="64" x14ac:dyDescent="0.2">
      <c r="A2" s="4"/>
      <c r="B2" s="17" t="s">
        <v>23</v>
      </c>
      <c r="C2" s="17" t="s">
        <v>24</v>
      </c>
      <c r="D2" s="17" t="s">
        <v>26</v>
      </c>
      <c r="E2" s="17" t="s">
        <v>23</v>
      </c>
      <c r="F2" s="17" t="s">
        <v>24</v>
      </c>
      <c r="G2" s="17" t="s">
        <v>25</v>
      </c>
      <c r="H2" s="17" t="s">
        <v>23</v>
      </c>
      <c r="I2" s="17" t="s">
        <v>24</v>
      </c>
      <c r="J2" s="17" t="s">
        <v>25</v>
      </c>
      <c r="K2" s="17" t="s">
        <v>23</v>
      </c>
      <c r="L2" s="17" t="s">
        <v>24</v>
      </c>
      <c r="M2" s="17" t="s">
        <v>25</v>
      </c>
      <c r="N2" s="17" t="s">
        <v>23</v>
      </c>
      <c r="O2" s="17" t="s">
        <v>24</v>
      </c>
      <c r="P2" s="17" t="s">
        <v>25</v>
      </c>
      <c r="Q2" s="17" t="s">
        <v>23</v>
      </c>
      <c r="R2" s="17" t="s">
        <v>24</v>
      </c>
      <c r="S2" s="17" t="s">
        <v>25</v>
      </c>
      <c r="T2" s="17" t="s">
        <v>23</v>
      </c>
      <c r="U2" s="17" t="s">
        <v>24</v>
      </c>
      <c r="V2" s="17" t="s">
        <v>25</v>
      </c>
      <c r="W2" s="17" t="s">
        <v>23</v>
      </c>
      <c r="X2" s="17" t="s">
        <v>24</v>
      </c>
      <c r="Y2" s="17" t="s">
        <v>25</v>
      </c>
      <c r="Z2" s="17" t="s">
        <v>23</v>
      </c>
      <c r="AA2" s="17" t="s">
        <v>52</v>
      </c>
      <c r="AB2" s="17" t="s">
        <v>53</v>
      </c>
      <c r="AC2" s="6" t="s">
        <v>29</v>
      </c>
      <c r="AD2" s="18" t="s">
        <v>28</v>
      </c>
    </row>
    <row r="3" spans="1:30" ht="16" x14ac:dyDescent="0.2">
      <c r="A3" s="7" t="s">
        <v>2</v>
      </c>
      <c r="B3" s="8">
        <v>424342</v>
      </c>
      <c r="C3" s="8">
        <v>133973</v>
      </c>
      <c r="D3" s="31">
        <f>C3/B3*100*2</f>
        <v>63.143879229489421</v>
      </c>
      <c r="E3" s="8">
        <v>411953</v>
      </c>
      <c r="F3" s="8">
        <v>116976</v>
      </c>
      <c r="G3" s="30">
        <f t="shared" ref="G3:G12" si="0">F3/E3*100*2</f>
        <v>56.79094459804881</v>
      </c>
      <c r="H3" s="8">
        <v>403901</v>
      </c>
      <c r="I3" s="8">
        <v>98368</v>
      </c>
      <c r="J3" s="30">
        <f>I3/H3*100*2</f>
        <v>48.708965810928916</v>
      </c>
      <c r="K3" s="8">
        <v>394331</v>
      </c>
      <c r="L3" s="8">
        <v>80674</v>
      </c>
      <c r="M3" s="30">
        <f>L3/K3*100*2</f>
        <v>40.916894689993939</v>
      </c>
      <c r="N3" s="8">
        <v>380636</v>
      </c>
      <c r="O3" s="8">
        <v>75593</v>
      </c>
      <c r="P3" s="30">
        <f>O3/N3*100*2</f>
        <v>39.719311888523414</v>
      </c>
      <c r="Q3" s="8">
        <v>369759</v>
      </c>
      <c r="R3" s="8">
        <v>67996</v>
      </c>
      <c r="S3" s="30">
        <f>R3/Q3*100*2</f>
        <v>36.778550353067807</v>
      </c>
      <c r="T3" s="8">
        <v>360326</v>
      </c>
      <c r="U3" s="8">
        <v>63009</v>
      </c>
      <c r="V3" s="30">
        <f>U3/T3*100*2</f>
        <v>34.973329706987563</v>
      </c>
      <c r="W3" s="8">
        <v>349651</v>
      </c>
      <c r="X3" s="8">
        <v>59493</v>
      </c>
      <c r="Y3" s="30">
        <f>X3/W3*100*2</f>
        <v>34.029932704325169</v>
      </c>
      <c r="Z3" s="1">
        <v>340492</v>
      </c>
      <c r="AA3" s="1">
        <v>40122</v>
      </c>
      <c r="AB3" s="30">
        <f>AA3/Z3*100*2</f>
        <v>23.567073528893484</v>
      </c>
      <c r="AC3" s="5">
        <f>AA3*(1+53/127)</f>
        <v>56865.826771653541</v>
      </c>
      <c r="AD3" s="27">
        <f>AC3/Z3*100*2</f>
        <v>33.402151458274226</v>
      </c>
    </row>
    <row r="4" spans="1:30" x14ac:dyDescent="0.2">
      <c r="A4" s="10" t="s">
        <v>3</v>
      </c>
      <c r="B4" s="9">
        <v>42849</v>
      </c>
      <c r="C4" s="9">
        <v>9252</v>
      </c>
      <c r="D4" s="31">
        <f>C4/B4*100*2</f>
        <v>43.184204998949802</v>
      </c>
      <c r="E4" s="9">
        <v>44099</v>
      </c>
      <c r="F4" s="9">
        <v>8395</v>
      </c>
      <c r="G4" s="30">
        <f t="shared" si="0"/>
        <v>38.073425701263069</v>
      </c>
      <c r="H4" s="9">
        <v>40071</v>
      </c>
      <c r="I4" s="9">
        <v>6796</v>
      </c>
      <c r="J4" s="30">
        <f t="shared" ref="J4:J12" si="1">I4/H4*100*2</f>
        <v>33.919792368545828</v>
      </c>
      <c r="K4" s="9">
        <v>38108</v>
      </c>
      <c r="L4" s="9">
        <v>5387</v>
      </c>
      <c r="M4" s="30">
        <f t="shared" ref="M4:M12" si="2">L4/K4*100*2</f>
        <v>28.272278786606485</v>
      </c>
      <c r="N4" s="9">
        <v>35852</v>
      </c>
      <c r="O4" s="9">
        <v>5135</v>
      </c>
      <c r="P4" s="30">
        <f t="shared" ref="P4:P12" si="3">O4/N4*100*2</f>
        <v>28.645542787013277</v>
      </c>
      <c r="Q4" s="9">
        <v>34053</v>
      </c>
      <c r="R4" s="9">
        <v>4433</v>
      </c>
      <c r="S4" s="30">
        <f t="shared" ref="S4:S12" si="4">R4/Q4*100*2</f>
        <v>26.035885237717675</v>
      </c>
      <c r="T4" s="9">
        <v>33808</v>
      </c>
      <c r="U4" s="9">
        <v>4310</v>
      </c>
      <c r="V4" s="30">
        <f t="shared" ref="V4:V12" si="5">U4/T4*100*2</f>
        <v>25.496923805016564</v>
      </c>
      <c r="W4" s="9">
        <v>32455</v>
      </c>
      <c r="X4" s="9">
        <v>4367</v>
      </c>
      <c r="Y4" s="30">
        <f t="shared" ref="Y4:Y12" si="6">X4/W4*100*2</f>
        <v>26.911107687567405</v>
      </c>
      <c r="Z4" s="1">
        <v>31100</v>
      </c>
      <c r="AA4" s="1">
        <v>2687</v>
      </c>
      <c r="AB4" s="30">
        <f t="shared" ref="AB4:AB12" si="7">AA4/Z4*100*2</f>
        <v>17.279742765273312</v>
      </c>
      <c r="AC4" s="5">
        <f t="shared" ref="AC4:AC12" si="8">AA4*(1+53/127)</f>
        <v>3808.3464566929133</v>
      </c>
      <c r="AD4" s="27">
        <f t="shared" ref="AD4:AD12" si="9">AC4/Z4*100*2</f>
        <v>24.490973998025169</v>
      </c>
    </row>
    <row r="5" spans="1:30" x14ac:dyDescent="0.2">
      <c r="A5" s="10" t="s">
        <v>4</v>
      </c>
      <c r="B5" s="9">
        <v>542788</v>
      </c>
      <c r="C5" s="9">
        <v>14280</v>
      </c>
      <c r="D5" s="31">
        <f t="shared" ref="D5:D12" si="10">C5/B5*100*2</f>
        <v>5.2617228089051347</v>
      </c>
      <c r="E5" s="9">
        <v>544832</v>
      </c>
      <c r="F5" s="9">
        <v>11737</v>
      </c>
      <c r="G5" s="30">
        <f t="shared" si="0"/>
        <v>4.3084840831669213</v>
      </c>
      <c r="H5" s="9">
        <v>554998</v>
      </c>
      <c r="I5" s="9">
        <v>9488</v>
      </c>
      <c r="J5" s="30">
        <f t="shared" si="1"/>
        <v>3.4191114202213337</v>
      </c>
      <c r="K5" s="9">
        <v>560280</v>
      </c>
      <c r="L5" s="9">
        <v>8193</v>
      </c>
      <c r="M5" s="30">
        <f t="shared" si="2"/>
        <v>2.9246091240094239</v>
      </c>
      <c r="N5" s="9">
        <v>565830</v>
      </c>
      <c r="O5" s="9">
        <v>8172</v>
      </c>
      <c r="P5" s="30">
        <f t="shared" si="3"/>
        <v>2.8885000795291873</v>
      </c>
      <c r="Q5" s="9">
        <v>574086</v>
      </c>
      <c r="R5" s="9">
        <v>8183</v>
      </c>
      <c r="S5" s="30">
        <f t="shared" si="4"/>
        <v>2.85079238999035</v>
      </c>
      <c r="T5" s="9">
        <v>584002</v>
      </c>
      <c r="U5" s="9">
        <v>8188</v>
      </c>
      <c r="V5" s="30">
        <f t="shared" si="5"/>
        <v>2.8040999859589522</v>
      </c>
      <c r="W5" s="9">
        <v>585618</v>
      </c>
      <c r="X5" s="9">
        <v>7980</v>
      </c>
      <c r="Y5" s="30">
        <f t="shared" si="6"/>
        <v>2.7253260657971579</v>
      </c>
      <c r="Z5" s="1">
        <v>588964</v>
      </c>
      <c r="AA5" s="1">
        <v>5322</v>
      </c>
      <c r="AB5" s="30">
        <f t="shared" si="7"/>
        <v>1.8072411896143059</v>
      </c>
      <c r="AC5" s="5">
        <f t="shared" si="8"/>
        <v>7542.9921259842513</v>
      </c>
      <c r="AD5" s="27">
        <f t="shared" si="9"/>
        <v>2.5614442057525593</v>
      </c>
    </row>
    <row r="6" spans="1:30" x14ac:dyDescent="0.2">
      <c r="A6" s="10" t="s">
        <v>5</v>
      </c>
      <c r="B6" s="9">
        <v>166644</v>
      </c>
      <c r="C6" s="9">
        <v>5903</v>
      </c>
      <c r="D6" s="31">
        <f t="shared" si="10"/>
        <v>7.0845635006360856</v>
      </c>
      <c r="E6" s="9">
        <v>164809</v>
      </c>
      <c r="F6" s="9">
        <v>4953</v>
      </c>
      <c r="G6" s="30">
        <f t="shared" si="0"/>
        <v>6.0105940816338919</v>
      </c>
      <c r="H6" s="9">
        <v>162813</v>
      </c>
      <c r="I6" s="9">
        <v>4004</v>
      </c>
      <c r="J6" s="30">
        <f t="shared" si="1"/>
        <v>4.9185261619158176</v>
      </c>
      <c r="K6" s="9">
        <v>160928</v>
      </c>
      <c r="L6" s="9">
        <v>3383</v>
      </c>
      <c r="M6" s="30">
        <f t="shared" si="2"/>
        <v>4.2043646848279979</v>
      </c>
      <c r="N6" s="9">
        <v>158832</v>
      </c>
      <c r="O6" s="9">
        <v>3075</v>
      </c>
      <c r="P6" s="30">
        <f t="shared" si="3"/>
        <v>3.8720157147174374</v>
      </c>
      <c r="Q6" s="9">
        <v>156529</v>
      </c>
      <c r="R6" s="9">
        <v>2962</v>
      </c>
      <c r="S6" s="30">
        <f t="shared" si="4"/>
        <v>3.7846022142861711</v>
      </c>
      <c r="T6" s="9">
        <v>154530</v>
      </c>
      <c r="U6" s="9">
        <v>2694</v>
      </c>
      <c r="V6" s="30">
        <f t="shared" si="5"/>
        <v>3.4867016113376046</v>
      </c>
      <c r="W6" s="9">
        <v>151377</v>
      </c>
      <c r="X6" s="9">
        <v>2762</v>
      </c>
      <c r="Y6" s="30">
        <f t="shared" si="6"/>
        <v>3.6491673107539451</v>
      </c>
      <c r="Z6" s="1">
        <v>148753</v>
      </c>
      <c r="AA6" s="1">
        <v>1602</v>
      </c>
      <c r="AB6" s="30">
        <f t="shared" si="7"/>
        <v>2.153906139708107</v>
      </c>
      <c r="AC6" s="5">
        <f t="shared" si="8"/>
        <v>2270.5511811023621</v>
      </c>
      <c r="AD6" s="27">
        <f t="shared" si="9"/>
        <v>3.0527803554918043</v>
      </c>
    </row>
    <row r="7" spans="1:30" x14ac:dyDescent="0.2">
      <c r="A7" s="10" t="s">
        <v>6</v>
      </c>
      <c r="B7" s="9">
        <v>3279241</v>
      </c>
      <c r="C7" s="9">
        <v>379768</v>
      </c>
      <c r="D7" s="31">
        <f t="shared" si="10"/>
        <v>23.161945096441524</v>
      </c>
      <c r="E7" s="9">
        <v>3337259</v>
      </c>
      <c r="F7" s="9">
        <v>322865</v>
      </c>
      <c r="G7" s="30">
        <f t="shared" si="0"/>
        <v>19.349112550149687</v>
      </c>
      <c r="H7" s="9">
        <v>3403524</v>
      </c>
      <c r="I7" s="9">
        <v>264989</v>
      </c>
      <c r="J7" s="30">
        <f t="shared" si="1"/>
        <v>15.571448886507044</v>
      </c>
      <c r="K7" s="9">
        <v>3430932</v>
      </c>
      <c r="L7" s="9">
        <v>220858</v>
      </c>
      <c r="M7" s="30">
        <f t="shared" si="2"/>
        <v>12.874519226845649</v>
      </c>
      <c r="N7" s="9">
        <v>3448294</v>
      </c>
      <c r="O7" s="9">
        <v>207153</v>
      </c>
      <c r="P7" s="30">
        <f t="shared" si="3"/>
        <v>12.014810802095182</v>
      </c>
      <c r="Q7" s="9">
        <v>3463130</v>
      </c>
      <c r="R7" s="9">
        <v>203118</v>
      </c>
      <c r="S7" s="30">
        <f t="shared" si="4"/>
        <v>11.730313329271496</v>
      </c>
      <c r="T7" s="9">
        <v>3459758</v>
      </c>
      <c r="U7" s="9">
        <v>195187</v>
      </c>
      <c r="V7" s="30">
        <f t="shared" si="5"/>
        <v>11.283274726151367</v>
      </c>
      <c r="W7" s="9">
        <v>3454040</v>
      </c>
      <c r="X7" s="9">
        <v>193599</v>
      </c>
      <c r="Y7" s="30">
        <f t="shared" si="6"/>
        <v>11.210003358386121</v>
      </c>
      <c r="Z7" s="1">
        <v>3457694</v>
      </c>
      <c r="AA7" s="1">
        <v>128789</v>
      </c>
      <c r="AB7" s="30">
        <f t="shared" si="7"/>
        <v>7.4494157088510438</v>
      </c>
      <c r="AC7" s="5">
        <f t="shared" si="8"/>
        <v>182535.59055118109</v>
      </c>
      <c r="AD7" s="27">
        <f t="shared" si="9"/>
        <v>10.558226988922739</v>
      </c>
    </row>
    <row r="8" spans="1:30" x14ac:dyDescent="0.2">
      <c r="A8" s="10" t="s">
        <v>7</v>
      </c>
      <c r="B8" s="9">
        <v>35727</v>
      </c>
      <c r="C8" s="9">
        <v>4854</v>
      </c>
      <c r="D8" s="31">
        <f t="shared" si="10"/>
        <v>27.172726509362665</v>
      </c>
      <c r="E8" s="9">
        <v>34886</v>
      </c>
      <c r="F8" s="9">
        <v>3862</v>
      </c>
      <c r="G8" s="30">
        <f t="shared" si="0"/>
        <v>22.140686808461847</v>
      </c>
      <c r="H8" s="9">
        <v>33919</v>
      </c>
      <c r="I8" s="9">
        <v>2854</v>
      </c>
      <c r="J8" s="30">
        <f t="shared" si="1"/>
        <v>16.828326306789705</v>
      </c>
      <c r="K8" s="9">
        <v>32794</v>
      </c>
      <c r="L8" s="9">
        <v>2528</v>
      </c>
      <c r="M8" s="30">
        <f t="shared" si="2"/>
        <v>15.417454412392512</v>
      </c>
      <c r="N8" s="9">
        <v>31649</v>
      </c>
      <c r="O8" s="9">
        <v>2472</v>
      </c>
      <c r="P8" s="30">
        <f t="shared" si="3"/>
        <v>15.621346646023571</v>
      </c>
      <c r="Q8" s="9">
        <v>30565</v>
      </c>
      <c r="R8" s="9">
        <v>2317</v>
      </c>
      <c r="S8" s="30">
        <f t="shared" si="4"/>
        <v>15.161132013741208</v>
      </c>
      <c r="T8" s="9">
        <v>30046</v>
      </c>
      <c r="U8" s="9">
        <v>2182</v>
      </c>
      <c r="V8" s="30">
        <f t="shared" si="5"/>
        <v>14.524395926246422</v>
      </c>
      <c r="W8" s="9">
        <v>28946</v>
      </c>
      <c r="X8" s="9">
        <v>1997</v>
      </c>
      <c r="Y8" s="30">
        <f t="shared" si="6"/>
        <v>13.798106819595107</v>
      </c>
      <c r="Z8" s="1">
        <v>28220</v>
      </c>
      <c r="AA8" s="1">
        <v>1281</v>
      </c>
      <c r="AB8" s="30">
        <f t="shared" si="7"/>
        <v>9.0786676116229614</v>
      </c>
      <c r="AC8" s="5">
        <f t="shared" si="8"/>
        <v>1815.5905511811022</v>
      </c>
      <c r="AD8" s="27">
        <f t="shared" si="9"/>
        <v>12.867402914111285</v>
      </c>
    </row>
    <row r="9" spans="1:30" x14ac:dyDescent="0.2">
      <c r="A9" s="10" t="s">
        <v>8</v>
      </c>
      <c r="B9" s="9">
        <v>1618055</v>
      </c>
      <c r="C9" s="9">
        <v>143631</v>
      </c>
      <c r="D9" s="31">
        <f t="shared" si="10"/>
        <v>17.753537426107272</v>
      </c>
      <c r="E9" s="9">
        <v>1612694</v>
      </c>
      <c r="F9" s="9">
        <v>123197</v>
      </c>
      <c r="G9" s="30">
        <f t="shared" si="0"/>
        <v>15.278409915334217</v>
      </c>
      <c r="H9" s="9">
        <v>1590957</v>
      </c>
      <c r="I9" s="9">
        <v>100768</v>
      </c>
      <c r="J9" s="30">
        <f t="shared" si="1"/>
        <v>12.667595667261905</v>
      </c>
      <c r="K9" s="9">
        <v>1565881</v>
      </c>
      <c r="L9" s="9">
        <v>85154</v>
      </c>
      <c r="M9" s="30">
        <f t="shared" si="2"/>
        <v>10.876177691663671</v>
      </c>
      <c r="N9" s="9">
        <v>1534297</v>
      </c>
      <c r="O9" s="9">
        <v>79974</v>
      </c>
      <c r="P9" s="30">
        <f t="shared" si="3"/>
        <v>10.424839519336869</v>
      </c>
      <c r="Q9" s="9">
        <v>1505240</v>
      </c>
      <c r="R9" s="9">
        <v>76747</v>
      </c>
      <c r="S9" s="30">
        <f t="shared" si="4"/>
        <v>10.197310727857351</v>
      </c>
      <c r="T9" s="9">
        <v>1478216</v>
      </c>
      <c r="U9" s="9">
        <v>71443</v>
      </c>
      <c r="V9" s="30">
        <f t="shared" si="5"/>
        <v>9.6661110419586862</v>
      </c>
      <c r="W9" s="9">
        <v>1435718</v>
      </c>
      <c r="X9" s="9">
        <v>67468</v>
      </c>
      <c r="Y9" s="30">
        <f t="shared" si="6"/>
        <v>9.3985030486488288</v>
      </c>
      <c r="Z9" s="1">
        <v>1410521</v>
      </c>
      <c r="AA9" s="1">
        <v>42208</v>
      </c>
      <c r="AB9" s="30">
        <f t="shared" si="7"/>
        <v>5.9847389723371718</v>
      </c>
      <c r="AC9" s="5">
        <f t="shared" si="8"/>
        <v>59822.362204724406</v>
      </c>
      <c r="AD9" s="27">
        <f t="shared" si="9"/>
        <v>8.4823072048873289</v>
      </c>
    </row>
    <row r="10" spans="1:30" hidden="1" x14ac:dyDescent="0.2">
      <c r="A10" s="10" t="s">
        <v>9</v>
      </c>
      <c r="B10" s="9">
        <v>126365</v>
      </c>
      <c r="C10" s="9">
        <v>13979</v>
      </c>
      <c r="D10" s="31">
        <f t="shared" si="10"/>
        <v>22.12479721441855</v>
      </c>
      <c r="E10" s="9">
        <v>146879</v>
      </c>
      <c r="F10" s="9">
        <v>14468</v>
      </c>
      <c r="G10" s="30">
        <f t="shared" si="0"/>
        <v>19.70056985682092</v>
      </c>
      <c r="H10" s="9">
        <v>163855</v>
      </c>
      <c r="I10" s="9">
        <v>13216</v>
      </c>
      <c r="J10" s="30">
        <f t="shared" si="1"/>
        <v>16.131335632113757</v>
      </c>
      <c r="K10" s="9">
        <v>180491</v>
      </c>
      <c r="L10" s="9">
        <v>12165</v>
      </c>
      <c r="M10" s="30">
        <f t="shared" si="2"/>
        <v>13.479896504534853</v>
      </c>
      <c r="N10" s="9">
        <v>200866</v>
      </c>
      <c r="O10" s="9">
        <v>12738</v>
      </c>
      <c r="P10" s="30">
        <f t="shared" si="3"/>
        <v>12.683082253840869</v>
      </c>
      <c r="Q10" s="9">
        <v>214143</v>
      </c>
      <c r="R10" s="9">
        <v>13388</v>
      </c>
      <c r="S10" s="30">
        <f t="shared" si="4"/>
        <v>12.503794193599605</v>
      </c>
      <c r="T10" s="9">
        <v>226787</v>
      </c>
      <c r="U10" s="9">
        <v>13641</v>
      </c>
      <c r="V10" s="30">
        <f t="shared" si="5"/>
        <v>12.0297900673319</v>
      </c>
      <c r="W10" s="9">
        <v>238472</v>
      </c>
      <c r="X10" s="9">
        <v>13974</v>
      </c>
      <c r="Y10" s="30">
        <f t="shared" si="6"/>
        <v>11.719614881411653</v>
      </c>
      <c r="Z10" s="1">
        <v>250566</v>
      </c>
      <c r="AA10" s="1">
        <v>9895</v>
      </c>
      <c r="AB10" s="30">
        <f t="shared" si="7"/>
        <v>7.8981186593552204</v>
      </c>
      <c r="AC10" s="5">
        <f t="shared" si="8"/>
        <v>14024.409448818897</v>
      </c>
      <c r="AD10" s="27">
        <f t="shared" si="9"/>
        <v>11.194183926645193</v>
      </c>
    </row>
    <row r="11" spans="1:30" hidden="1" x14ac:dyDescent="0.2">
      <c r="A11" s="10" t="s">
        <v>10</v>
      </c>
      <c r="B11" s="9">
        <v>49589</v>
      </c>
      <c r="C11" s="9">
        <v>4062</v>
      </c>
      <c r="D11" s="31">
        <f t="shared" si="10"/>
        <v>16.382665510496281</v>
      </c>
      <c r="E11" s="9">
        <v>46612</v>
      </c>
      <c r="F11" s="9">
        <v>3357</v>
      </c>
      <c r="G11" s="30">
        <f t="shared" si="0"/>
        <v>14.404016133184589</v>
      </c>
      <c r="H11" s="9">
        <v>43408</v>
      </c>
      <c r="I11" s="9">
        <v>2708</v>
      </c>
      <c r="J11" s="30">
        <f t="shared" si="1"/>
        <v>12.476962771839291</v>
      </c>
      <c r="K11" s="9">
        <v>46533</v>
      </c>
      <c r="L11" s="9">
        <v>2539</v>
      </c>
      <c r="M11" s="30">
        <f t="shared" si="2"/>
        <v>10.91268562095717</v>
      </c>
      <c r="N11" s="9">
        <v>50757</v>
      </c>
      <c r="O11" s="9">
        <v>2439</v>
      </c>
      <c r="P11" s="30">
        <f t="shared" si="3"/>
        <v>9.6104970742951714</v>
      </c>
      <c r="Q11" s="9">
        <v>57663</v>
      </c>
      <c r="R11" s="9">
        <v>2691</v>
      </c>
      <c r="S11" s="30">
        <f t="shared" si="4"/>
        <v>9.3335414390510376</v>
      </c>
      <c r="T11" s="9">
        <v>57446</v>
      </c>
      <c r="U11" s="9">
        <v>2752</v>
      </c>
      <c r="V11" s="30">
        <f t="shared" si="5"/>
        <v>9.581171883159838</v>
      </c>
      <c r="W11" s="9">
        <v>53606</v>
      </c>
      <c r="X11" s="9">
        <v>2876</v>
      </c>
      <c r="Y11" s="30">
        <f t="shared" si="6"/>
        <v>10.730142148266985</v>
      </c>
      <c r="Z11" s="1">
        <v>50624</v>
      </c>
      <c r="AA11" s="1">
        <v>1847</v>
      </c>
      <c r="AB11" s="30">
        <f t="shared" si="7"/>
        <v>7.2969342604298353</v>
      </c>
      <c r="AC11" s="5">
        <f t="shared" si="8"/>
        <v>2617.7952755905512</v>
      </c>
      <c r="AD11" s="27">
        <f t="shared" si="9"/>
        <v>10.342111550215517</v>
      </c>
    </row>
    <row r="12" spans="1:30" x14ac:dyDescent="0.2">
      <c r="A12" s="10" t="s">
        <v>15</v>
      </c>
      <c r="B12" s="9">
        <f>SUM(B3:B11)</f>
        <v>6285600</v>
      </c>
      <c r="C12" s="9">
        <f t="shared" ref="C12:X12" si="11">SUM(C3:C11)</f>
        <v>709702</v>
      </c>
      <c r="D12" s="31">
        <f t="shared" si="10"/>
        <v>22.581837851597303</v>
      </c>
      <c r="E12" s="9">
        <f t="shared" si="11"/>
        <v>6344023</v>
      </c>
      <c r="F12" s="9">
        <f t="shared" si="11"/>
        <v>609810</v>
      </c>
      <c r="G12" s="30">
        <f t="shared" si="0"/>
        <v>19.22470962037811</v>
      </c>
      <c r="H12" s="9">
        <f t="shared" si="11"/>
        <v>6397446</v>
      </c>
      <c r="I12" s="9">
        <f t="shared" si="11"/>
        <v>503191</v>
      </c>
      <c r="J12" s="30">
        <f t="shared" si="1"/>
        <v>15.730996400751174</v>
      </c>
      <c r="K12" s="9">
        <f t="shared" si="11"/>
        <v>6410278</v>
      </c>
      <c r="L12" s="9">
        <f t="shared" si="11"/>
        <v>420881</v>
      </c>
      <c r="M12" s="30">
        <f t="shared" si="2"/>
        <v>13.131442973300068</v>
      </c>
      <c r="N12" s="9">
        <f t="shared" si="11"/>
        <v>6407013</v>
      </c>
      <c r="O12" s="9">
        <f t="shared" si="11"/>
        <v>396751</v>
      </c>
      <c r="P12" s="30">
        <f t="shared" si="3"/>
        <v>12.384897611414242</v>
      </c>
      <c r="Q12" s="9">
        <f t="shared" si="11"/>
        <v>6405168</v>
      </c>
      <c r="R12" s="9">
        <f t="shared" si="11"/>
        <v>381835</v>
      </c>
      <c r="S12" s="30">
        <f t="shared" si="4"/>
        <v>11.922716156703462</v>
      </c>
      <c r="T12" s="9">
        <f t="shared" si="11"/>
        <v>6384919</v>
      </c>
      <c r="U12" s="9">
        <f t="shared" si="11"/>
        <v>363406</v>
      </c>
      <c r="V12" s="30">
        <f t="shared" si="5"/>
        <v>11.383261087572137</v>
      </c>
      <c r="W12" s="9">
        <f t="shared" si="11"/>
        <v>6329883</v>
      </c>
      <c r="X12" s="9">
        <f t="shared" si="11"/>
        <v>354516</v>
      </c>
      <c r="Y12" s="30">
        <f t="shared" si="6"/>
        <v>11.201344479826879</v>
      </c>
      <c r="Z12" s="1">
        <f>SUM(Z3:Z11)</f>
        <v>6306934</v>
      </c>
      <c r="AA12" s="1">
        <f>SUM(AA3:AA11)</f>
        <v>233753</v>
      </c>
      <c r="AB12" s="30">
        <f t="shared" si="7"/>
        <v>7.4125716235495727</v>
      </c>
      <c r="AC12" s="5">
        <f t="shared" si="8"/>
        <v>331303.46456692909</v>
      </c>
      <c r="AD12" s="27">
        <f t="shared" si="9"/>
        <v>10.506007025503331</v>
      </c>
    </row>
    <row r="15" spans="1:30" s="11" customFormat="1" ht="41.5" customHeight="1" x14ac:dyDescent="0.2">
      <c r="A15" s="15" t="s">
        <v>27</v>
      </c>
      <c r="AD15" s="14"/>
    </row>
  </sheetData>
  <mergeCells count="9">
    <mergeCell ref="Z1:AD1"/>
    <mergeCell ref="T1:V1"/>
    <mergeCell ref="W1:Y1"/>
    <mergeCell ref="B1:D1"/>
    <mergeCell ref="E1:G1"/>
    <mergeCell ref="H1:J1"/>
    <mergeCell ref="K1:M1"/>
    <mergeCell ref="N1:P1"/>
    <mergeCell ref="Q1:S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B2E2-916D-4CAA-BB6F-A5F7A863FF52}">
  <dimension ref="A1:O12"/>
  <sheetViews>
    <sheetView workbookViewId="0">
      <pane xSplit="1" ySplit="2" topLeftCell="E3" activePane="bottomRight" state="frozen"/>
      <selection pane="topRight" activeCell="B1" sqref="B1"/>
      <selection pane="bottomLeft" activeCell="A3" sqref="A3"/>
      <selection pane="bottomRight" activeCell="L2" sqref="L2"/>
    </sheetView>
  </sheetViews>
  <sheetFormatPr baseColWidth="10" defaultColWidth="8.83203125" defaultRowHeight="15" x14ac:dyDescent="0.2"/>
  <cols>
    <col min="1" max="4" width="22.33203125" customWidth="1"/>
    <col min="5" max="5" width="19.5" bestFit="1" customWidth="1"/>
    <col min="6" max="6" width="15.33203125" bestFit="1" customWidth="1"/>
    <col min="7" max="7" width="15.5" customWidth="1"/>
    <col min="8" max="8" width="19.5" bestFit="1" customWidth="1"/>
    <col min="9" max="9" width="15.33203125" bestFit="1" customWidth="1"/>
    <col min="10" max="10" width="15.5" customWidth="1"/>
    <col min="11" max="11" width="19.5" bestFit="1" customWidth="1"/>
    <col min="12" max="12" width="15.33203125" bestFit="1" customWidth="1"/>
    <col min="13" max="13" width="15.5" customWidth="1"/>
    <col min="14" max="14" width="15.33203125" bestFit="1" customWidth="1"/>
    <col min="15" max="15" width="15.5" customWidth="1"/>
  </cols>
  <sheetData>
    <row r="1" spans="1:15" s="3" customFormat="1" ht="16" x14ac:dyDescent="0.2">
      <c r="B1" s="38" t="s">
        <v>22</v>
      </c>
      <c r="C1" s="38"/>
      <c r="D1" s="38"/>
      <c r="E1" s="39" t="s">
        <v>0</v>
      </c>
      <c r="F1" s="39"/>
      <c r="G1" s="39"/>
      <c r="H1" s="36" t="s">
        <v>1</v>
      </c>
      <c r="I1" s="36"/>
      <c r="J1" s="36"/>
      <c r="K1" s="34" t="s">
        <v>13</v>
      </c>
      <c r="L1" s="34"/>
      <c r="M1" s="34"/>
      <c r="N1" s="34"/>
      <c r="O1" s="34"/>
    </row>
    <row r="2" spans="1:15" s="4" customFormat="1" ht="48" x14ac:dyDescent="0.2">
      <c r="A2" s="4" t="s">
        <v>11</v>
      </c>
      <c r="B2" s="4" t="s">
        <v>30</v>
      </c>
      <c r="C2" s="4" t="s">
        <v>31</v>
      </c>
      <c r="D2" s="4" t="s">
        <v>12</v>
      </c>
      <c r="E2" s="4" t="s">
        <v>30</v>
      </c>
      <c r="F2" s="4" t="s">
        <v>31</v>
      </c>
      <c r="G2" s="4" t="s">
        <v>12</v>
      </c>
      <c r="H2" s="4" t="s">
        <v>30</v>
      </c>
      <c r="I2" s="4" t="s">
        <v>31</v>
      </c>
      <c r="J2" s="4" t="s">
        <v>12</v>
      </c>
      <c r="K2" s="4" t="s">
        <v>30</v>
      </c>
      <c r="L2" s="4" t="s">
        <v>51</v>
      </c>
      <c r="M2" s="4" t="s">
        <v>50</v>
      </c>
      <c r="N2" s="6" t="s">
        <v>32</v>
      </c>
      <c r="O2" s="6" t="s">
        <v>14</v>
      </c>
    </row>
    <row r="3" spans="1:15" x14ac:dyDescent="0.2">
      <c r="A3" t="s">
        <v>2</v>
      </c>
      <c r="B3" s="1">
        <v>369759</v>
      </c>
      <c r="C3" s="1">
        <v>67996</v>
      </c>
      <c r="D3" s="28">
        <f>C3/B3*100</f>
        <v>18.389275176533904</v>
      </c>
      <c r="E3" s="1">
        <v>360326</v>
      </c>
      <c r="F3" s="1">
        <v>63009</v>
      </c>
      <c r="G3" s="29">
        <f>F3/E3*100</f>
        <v>17.486664853493782</v>
      </c>
      <c r="H3" s="1">
        <v>349651</v>
      </c>
      <c r="I3" s="1">
        <v>59493</v>
      </c>
      <c r="J3" s="29">
        <f>I3/H3*100</f>
        <v>17.014966352162585</v>
      </c>
      <c r="K3" s="1">
        <v>340492</v>
      </c>
      <c r="L3" s="1">
        <v>40122</v>
      </c>
      <c r="M3" s="29">
        <f>L3/K3*100</f>
        <v>11.783536764446742</v>
      </c>
      <c r="N3" s="5">
        <f>L3*(1+53/127)</f>
        <v>56865.826771653541</v>
      </c>
      <c r="O3" s="26">
        <f>N3/K3*100</f>
        <v>16.701075729137113</v>
      </c>
    </row>
    <row r="4" spans="1:15" x14ac:dyDescent="0.2">
      <c r="A4" t="s">
        <v>3</v>
      </c>
      <c r="B4" s="1">
        <v>34053</v>
      </c>
      <c r="C4" s="1">
        <v>4433</v>
      </c>
      <c r="D4" s="28">
        <f t="shared" ref="D4:D11" si="0">C4/B4*100</f>
        <v>13.017942618858838</v>
      </c>
      <c r="E4" s="1">
        <v>33808</v>
      </c>
      <c r="F4" s="1">
        <v>4310</v>
      </c>
      <c r="G4" s="29">
        <f t="shared" ref="G4:G11" si="1">F4/E4*100</f>
        <v>12.748461902508282</v>
      </c>
      <c r="H4" s="1">
        <v>32455</v>
      </c>
      <c r="I4" s="1">
        <v>4367</v>
      </c>
      <c r="J4" s="29">
        <f t="shared" ref="J4:J11" si="2">I4/H4*100</f>
        <v>13.455553843783703</v>
      </c>
      <c r="K4" s="1">
        <v>31100</v>
      </c>
      <c r="L4" s="1">
        <v>2687</v>
      </c>
      <c r="M4" s="29">
        <f t="shared" ref="M4:M12" si="3">L4/K4*100</f>
        <v>8.639871382636656</v>
      </c>
      <c r="N4" s="5">
        <f t="shared" ref="N4:N12" si="4">L4*(1+53/127)</f>
        <v>3808.3464566929133</v>
      </c>
      <c r="O4" s="26">
        <f t="shared" ref="O4:O12" si="5">N4/K4*100</f>
        <v>12.245486999012584</v>
      </c>
    </row>
    <row r="5" spans="1:15" x14ac:dyDescent="0.2">
      <c r="A5" t="s">
        <v>4</v>
      </c>
      <c r="B5" s="1">
        <v>574086</v>
      </c>
      <c r="C5" s="1">
        <v>8183</v>
      </c>
      <c r="D5" s="28">
        <f t="shared" si="0"/>
        <v>1.425396194995175</v>
      </c>
      <c r="E5" s="1">
        <v>584002</v>
      </c>
      <c r="F5" s="1">
        <v>8188</v>
      </c>
      <c r="G5" s="29">
        <f t="shared" si="1"/>
        <v>1.4020499929794761</v>
      </c>
      <c r="H5" s="1">
        <v>585618</v>
      </c>
      <c r="I5" s="1">
        <v>7980</v>
      </c>
      <c r="J5" s="29">
        <f t="shared" si="2"/>
        <v>1.3626630328985789</v>
      </c>
      <c r="K5" s="1">
        <v>588964</v>
      </c>
      <c r="L5" s="1">
        <v>5322</v>
      </c>
      <c r="M5" s="29">
        <f t="shared" si="3"/>
        <v>0.90362059480715295</v>
      </c>
      <c r="N5" s="5">
        <f t="shared" si="4"/>
        <v>7542.9921259842513</v>
      </c>
      <c r="O5" s="26">
        <f t="shared" si="5"/>
        <v>1.2807221028762796</v>
      </c>
    </row>
    <row r="6" spans="1:15" x14ac:dyDescent="0.2">
      <c r="A6" t="s">
        <v>5</v>
      </c>
      <c r="B6" s="1">
        <v>156529</v>
      </c>
      <c r="C6" s="1">
        <v>2962</v>
      </c>
      <c r="D6" s="28">
        <f t="shared" si="0"/>
        <v>1.8923011071430855</v>
      </c>
      <c r="E6" s="1">
        <v>154530</v>
      </c>
      <c r="F6" s="1">
        <v>2694</v>
      </c>
      <c r="G6" s="29">
        <f t="shared" si="1"/>
        <v>1.7433508056688023</v>
      </c>
      <c r="H6" s="1">
        <v>151377</v>
      </c>
      <c r="I6" s="1">
        <v>2762</v>
      </c>
      <c r="J6" s="29">
        <f t="shared" si="2"/>
        <v>1.8245836553769725</v>
      </c>
      <c r="K6" s="1">
        <v>148753</v>
      </c>
      <c r="L6" s="1">
        <v>1602</v>
      </c>
      <c r="M6" s="29">
        <f t="shared" si="3"/>
        <v>1.0769530698540535</v>
      </c>
      <c r="N6" s="5">
        <f t="shared" si="4"/>
        <v>2270.5511811023621</v>
      </c>
      <c r="O6" s="26">
        <f t="shared" si="5"/>
        <v>1.5263901777459021</v>
      </c>
    </row>
    <row r="7" spans="1:15" x14ac:dyDescent="0.2">
      <c r="A7" t="s">
        <v>6</v>
      </c>
      <c r="B7" s="1">
        <v>3463130</v>
      </c>
      <c r="C7" s="1">
        <v>203118</v>
      </c>
      <c r="D7" s="28">
        <f t="shared" si="0"/>
        <v>5.865156664635748</v>
      </c>
      <c r="E7" s="1">
        <v>3459758</v>
      </c>
      <c r="F7" s="1">
        <v>195187</v>
      </c>
      <c r="G7" s="29">
        <f t="shared" si="1"/>
        <v>5.6416373630756835</v>
      </c>
      <c r="H7" s="1">
        <v>3454040</v>
      </c>
      <c r="I7" s="1">
        <v>193599</v>
      </c>
      <c r="J7" s="29">
        <f t="shared" si="2"/>
        <v>5.6050016791930606</v>
      </c>
      <c r="K7" s="1">
        <v>3457694</v>
      </c>
      <c r="L7" s="1">
        <v>128789</v>
      </c>
      <c r="M7" s="29">
        <f t="shared" si="3"/>
        <v>3.7247078544255219</v>
      </c>
      <c r="N7" s="5">
        <f t="shared" si="4"/>
        <v>182535.59055118109</v>
      </c>
      <c r="O7" s="26">
        <f t="shared" si="5"/>
        <v>5.2791134944613693</v>
      </c>
    </row>
    <row r="8" spans="1:15" x14ac:dyDescent="0.2">
      <c r="A8" t="s">
        <v>7</v>
      </c>
      <c r="B8" s="1">
        <v>30565</v>
      </c>
      <c r="C8" s="1">
        <v>2317</v>
      </c>
      <c r="D8" s="28">
        <f t="shared" si="0"/>
        <v>7.5805660068706038</v>
      </c>
      <c r="E8" s="1">
        <v>30046</v>
      </c>
      <c r="F8" s="1">
        <v>2182</v>
      </c>
      <c r="G8" s="29">
        <f t="shared" si="1"/>
        <v>7.262197963123211</v>
      </c>
      <c r="H8" s="1">
        <v>28946</v>
      </c>
      <c r="I8" s="1">
        <v>1997</v>
      </c>
      <c r="J8" s="29">
        <f t="shared" si="2"/>
        <v>6.8990534097975535</v>
      </c>
      <c r="K8" s="1">
        <v>28220</v>
      </c>
      <c r="L8" s="1">
        <v>1281</v>
      </c>
      <c r="M8" s="29">
        <f t="shared" si="3"/>
        <v>4.5393338058114807</v>
      </c>
      <c r="N8" s="5">
        <f t="shared" si="4"/>
        <v>1815.5905511811022</v>
      </c>
      <c r="O8" s="26">
        <f t="shared" si="5"/>
        <v>6.4337014570556423</v>
      </c>
    </row>
    <row r="9" spans="1:15" x14ac:dyDescent="0.2">
      <c r="A9" t="s">
        <v>8</v>
      </c>
      <c r="B9" s="1">
        <v>1505240</v>
      </c>
      <c r="C9" s="1">
        <v>76747</v>
      </c>
      <c r="D9" s="28">
        <f t="shared" si="0"/>
        <v>5.0986553639286756</v>
      </c>
      <c r="E9" s="1">
        <v>1478216</v>
      </c>
      <c r="F9" s="1">
        <v>71443</v>
      </c>
      <c r="G9" s="29">
        <f t="shared" si="1"/>
        <v>4.8330555209793431</v>
      </c>
      <c r="H9" s="1">
        <v>1435718</v>
      </c>
      <c r="I9" s="1">
        <v>67468</v>
      </c>
      <c r="J9" s="29">
        <f t="shared" si="2"/>
        <v>4.6992515243244144</v>
      </c>
      <c r="K9" s="1">
        <v>1410521</v>
      </c>
      <c r="L9" s="1">
        <v>42208</v>
      </c>
      <c r="M9" s="29">
        <f t="shared" si="3"/>
        <v>2.9923694861685859</v>
      </c>
      <c r="N9" s="5">
        <f t="shared" si="4"/>
        <v>59822.362204724406</v>
      </c>
      <c r="O9" s="26">
        <f t="shared" si="5"/>
        <v>4.2411536024436645</v>
      </c>
    </row>
    <row r="10" spans="1:15" x14ac:dyDescent="0.2">
      <c r="A10" t="s">
        <v>9</v>
      </c>
      <c r="B10" s="1">
        <v>214143</v>
      </c>
      <c r="C10" s="1">
        <v>13388</v>
      </c>
      <c r="D10" s="28">
        <f t="shared" si="0"/>
        <v>6.2518970967998024</v>
      </c>
      <c r="E10" s="1">
        <v>226787</v>
      </c>
      <c r="F10" s="1">
        <v>13641</v>
      </c>
      <c r="G10" s="29">
        <f t="shared" si="1"/>
        <v>6.0148950336659501</v>
      </c>
      <c r="H10" s="1">
        <v>238472</v>
      </c>
      <c r="I10" s="1">
        <v>13974</v>
      </c>
      <c r="J10" s="29">
        <f t="shared" si="2"/>
        <v>5.8598074407058265</v>
      </c>
      <c r="K10" s="1">
        <v>250566</v>
      </c>
      <c r="L10" s="1">
        <v>9895</v>
      </c>
      <c r="M10" s="29">
        <f t="shared" si="3"/>
        <v>3.9490593296776102</v>
      </c>
      <c r="N10" s="5">
        <f t="shared" si="4"/>
        <v>14024.409448818897</v>
      </c>
      <c r="O10" s="26">
        <f t="shared" si="5"/>
        <v>5.5970919633225966</v>
      </c>
    </row>
    <row r="11" spans="1:15" x14ac:dyDescent="0.2">
      <c r="A11" t="s">
        <v>10</v>
      </c>
      <c r="B11" s="1">
        <v>57663</v>
      </c>
      <c r="C11" s="1">
        <v>2691</v>
      </c>
      <c r="D11" s="28">
        <f t="shared" si="0"/>
        <v>4.6667707195255188</v>
      </c>
      <c r="E11" s="1">
        <v>57446</v>
      </c>
      <c r="F11" s="1">
        <v>2752</v>
      </c>
      <c r="G11" s="29">
        <f t="shared" si="1"/>
        <v>4.790585941579919</v>
      </c>
      <c r="H11" s="1">
        <v>53606</v>
      </c>
      <c r="I11" s="1">
        <v>2876</v>
      </c>
      <c r="J11" s="29">
        <f t="shared" si="2"/>
        <v>5.3650710741334926</v>
      </c>
      <c r="K11" s="1">
        <v>50624</v>
      </c>
      <c r="L11" s="1">
        <v>1847</v>
      </c>
      <c r="M11" s="29">
        <f t="shared" si="3"/>
        <v>3.6484671302149176</v>
      </c>
      <c r="N11" s="5">
        <f t="shared" si="4"/>
        <v>2617.7952755905512</v>
      </c>
      <c r="O11" s="26">
        <f t="shared" si="5"/>
        <v>5.1710557751077584</v>
      </c>
    </row>
    <row r="12" spans="1:15" x14ac:dyDescent="0.2">
      <c r="A12" t="s">
        <v>15</v>
      </c>
      <c r="B12" s="1">
        <f>SUM(B3:B11)</f>
        <v>6405168</v>
      </c>
      <c r="C12" s="1">
        <f>SUM(C3:C11)</f>
        <v>381835</v>
      </c>
      <c r="D12" s="28">
        <f>C12/B12*100</f>
        <v>5.961358078351731</v>
      </c>
      <c r="E12" s="1">
        <f>SUM(E3:E11)</f>
        <v>6384919</v>
      </c>
      <c r="F12" s="1">
        <f>SUM(F3:F11)</f>
        <v>363406</v>
      </c>
      <c r="G12" s="29">
        <f>F12/E12*100</f>
        <v>5.6916305437860686</v>
      </c>
      <c r="H12" s="1">
        <f>SUM(H3:H11)</f>
        <v>6329883</v>
      </c>
      <c r="I12" s="1">
        <f>SUM(I3:I11)</f>
        <v>354516</v>
      </c>
      <c r="J12" s="29">
        <f>I12/H12*100</f>
        <v>5.6006722399134397</v>
      </c>
      <c r="K12" s="1">
        <f>SUM(K3:K11)</f>
        <v>6306934</v>
      </c>
      <c r="L12" s="1">
        <f>SUM(L3:L11)</f>
        <v>233753</v>
      </c>
      <c r="M12" s="29">
        <f t="shared" si="3"/>
        <v>3.7062858117747863</v>
      </c>
      <c r="N12" s="5">
        <f t="shared" si="4"/>
        <v>331303.46456692909</v>
      </c>
      <c r="O12" s="26">
        <f t="shared" si="5"/>
        <v>5.2530035127516657</v>
      </c>
    </row>
  </sheetData>
  <mergeCells count="4">
    <mergeCell ref="E1:G1"/>
    <mergeCell ref="H1:J1"/>
    <mergeCell ref="K1:O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7EA5-ECFF-4ED2-A0FE-B2AE3AC2CFB2}">
  <dimension ref="A1:O12"/>
  <sheetViews>
    <sheetView workbookViewId="0">
      <pane xSplit="1" ySplit="2" topLeftCell="D3" activePane="bottomRight" state="frozen"/>
      <selection pane="topRight" activeCell="B1" sqref="B1"/>
      <selection pane="bottomLeft" activeCell="A3" sqref="A3"/>
      <selection pane="bottomRight" activeCell="M2" sqref="M2"/>
    </sheetView>
  </sheetViews>
  <sheetFormatPr baseColWidth="10" defaultColWidth="8.83203125" defaultRowHeight="15" x14ac:dyDescent="0.2"/>
  <cols>
    <col min="1" max="1" width="22.33203125" customWidth="1"/>
    <col min="2" max="2" width="19.6640625" customWidth="1"/>
    <col min="3" max="3" width="15.5" bestFit="1" customWidth="1"/>
    <col min="4" max="4" width="15.5" customWidth="1"/>
    <col min="5" max="5" width="19.5" bestFit="1" customWidth="1"/>
    <col min="6" max="6" width="15.33203125" bestFit="1" customWidth="1"/>
    <col min="7" max="7" width="15.5" customWidth="1"/>
    <col min="8" max="8" width="19.5" bestFit="1" customWidth="1"/>
    <col min="9" max="9" width="15.33203125" bestFit="1" customWidth="1"/>
    <col min="10" max="10" width="15.5" customWidth="1"/>
    <col min="11" max="11" width="19.5" bestFit="1" customWidth="1"/>
    <col min="12" max="12" width="15.33203125" bestFit="1" customWidth="1"/>
    <col min="13" max="13" width="15.5" customWidth="1"/>
    <col min="14" max="14" width="15.33203125" bestFit="1" customWidth="1"/>
    <col min="15" max="15" width="15.5" customWidth="1"/>
  </cols>
  <sheetData>
    <row r="1" spans="1:15" s="3" customFormat="1" ht="16" x14ac:dyDescent="0.2">
      <c r="B1" s="38" t="s">
        <v>22</v>
      </c>
      <c r="C1" s="38"/>
      <c r="D1" s="38"/>
      <c r="E1" s="39" t="s">
        <v>0</v>
      </c>
      <c r="F1" s="39"/>
      <c r="G1" s="39"/>
      <c r="H1" s="36" t="s">
        <v>1</v>
      </c>
      <c r="I1" s="36"/>
      <c r="J1" s="36"/>
      <c r="K1" s="34" t="s">
        <v>13</v>
      </c>
      <c r="L1" s="34"/>
      <c r="M1" s="34"/>
      <c r="N1" s="34"/>
      <c r="O1" s="34"/>
    </row>
    <row r="2" spans="1:15" ht="48" x14ac:dyDescent="0.2">
      <c r="A2" s="4" t="s">
        <v>11</v>
      </c>
      <c r="B2" s="4" t="s">
        <v>30</v>
      </c>
      <c r="C2" s="4" t="s">
        <v>31</v>
      </c>
      <c r="D2" s="4" t="s">
        <v>12</v>
      </c>
      <c r="E2" s="4" t="s">
        <v>30</v>
      </c>
      <c r="F2" s="4" t="s">
        <v>31</v>
      </c>
      <c r="G2" s="4" t="s">
        <v>12</v>
      </c>
      <c r="H2" s="4" t="s">
        <v>30</v>
      </c>
      <c r="I2" s="4" t="s">
        <v>31</v>
      </c>
      <c r="J2" s="4" t="s">
        <v>12</v>
      </c>
      <c r="K2" s="4" t="s">
        <v>30</v>
      </c>
      <c r="L2" s="4" t="s">
        <v>51</v>
      </c>
      <c r="M2" s="4" t="s">
        <v>50</v>
      </c>
      <c r="N2" s="6" t="s">
        <v>32</v>
      </c>
      <c r="O2" s="6" t="s">
        <v>14</v>
      </c>
    </row>
    <row r="3" spans="1:15" x14ac:dyDescent="0.2">
      <c r="A3" t="s">
        <v>2</v>
      </c>
      <c r="B3" s="1">
        <v>10437</v>
      </c>
      <c r="C3" s="1">
        <v>5683</v>
      </c>
      <c r="D3" s="28">
        <f>C3/B3*100</f>
        <v>54.450512599405968</v>
      </c>
      <c r="E3" s="1">
        <v>9367</v>
      </c>
      <c r="F3" s="1">
        <v>4955</v>
      </c>
      <c r="G3" s="29">
        <f>F3/E3*100</f>
        <v>52.898473363937228</v>
      </c>
      <c r="H3" s="1">
        <v>8514</v>
      </c>
      <c r="I3" s="1">
        <v>4622</v>
      </c>
      <c r="J3" s="29">
        <f>I3/H3*100</f>
        <v>54.287056612638004</v>
      </c>
      <c r="K3" s="1">
        <v>8079</v>
      </c>
      <c r="L3" s="1">
        <v>3140</v>
      </c>
      <c r="M3" s="29">
        <f>L3/K3*100</f>
        <v>38.86619631142468</v>
      </c>
      <c r="N3" s="5">
        <f>L3*(1+53/127)</f>
        <v>4450.393700787401</v>
      </c>
      <c r="O3" s="26">
        <f>N3/K3*100</f>
        <v>55.085947528003473</v>
      </c>
    </row>
    <row r="4" spans="1:15" x14ac:dyDescent="0.2">
      <c r="A4" t="s">
        <v>3</v>
      </c>
      <c r="B4">
        <v>751</v>
      </c>
      <c r="C4">
        <v>283</v>
      </c>
      <c r="D4" s="28">
        <f t="shared" ref="D4:D11" si="0">C4/B4*100</f>
        <v>37.683089214380828</v>
      </c>
      <c r="E4">
        <v>691</v>
      </c>
      <c r="F4">
        <v>284</v>
      </c>
      <c r="G4" s="29">
        <f t="shared" ref="G4:G11" si="1">F4/E4*100</f>
        <v>41.099855282199712</v>
      </c>
      <c r="H4">
        <v>657</v>
      </c>
      <c r="I4">
        <v>243</v>
      </c>
      <c r="J4" s="29">
        <f t="shared" ref="J4:J11" si="2">I4/H4*100</f>
        <v>36.986301369863014</v>
      </c>
      <c r="K4">
        <v>580</v>
      </c>
      <c r="L4">
        <v>172</v>
      </c>
      <c r="M4" s="29">
        <f t="shared" ref="M4:M11" si="3">L4/K4*100</f>
        <v>29.655172413793103</v>
      </c>
      <c r="N4" s="5">
        <f t="shared" ref="N4:N11" si="4">L4*(1+53/127)</f>
        <v>243.77952755905511</v>
      </c>
      <c r="O4" s="26">
        <f t="shared" ref="O4:O11" si="5">N4/K4*100</f>
        <v>42.030953027423294</v>
      </c>
    </row>
    <row r="5" spans="1:15" x14ac:dyDescent="0.2">
      <c r="A5" t="s">
        <v>4</v>
      </c>
      <c r="B5">
        <v>604</v>
      </c>
      <c r="C5">
        <v>93</v>
      </c>
      <c r="D5" s="28">
        <f t="shared" si="0"/>
        <v>15.397350993377485</v>
      </c>
      <c r="E5">
        <v>555</v>
      </c>
      <c r="F5">
        <v>93</v>
      </c>
      <c r="G5" s="29">
        <f t="shared" si="1"/>
        <v>16.756756756756758</v>
      </c>
      <c r="H5">
        <v>542</v>
      </c>
      <c r="I5">
        <v>63</v>
      </c>
      <c r="J5" s="29">
        <f t="shared" si="2"/>
        <v>11.623616236162361</v>
      </c>
      <c r="K5">
        <v>549</v>
      </c>
      <c r="L5">
        <v>46</v>
      </c>
      <c r="M5" s="29">
        <f t="shared" si="3"/>
        <v>8.3788706739526422</v>
      </c>
      <c r="N5" s="5">
        <f t="shared" si="4"/>
        <v>65.196850393700785</v>
      </c>
      <c r="O5" s="26">
        <f t="shared" si="5"/>
        <v>11.875564734736027</v>
      </c>
    </row>
    <row r="6" spans="1:15" x14ac:dyDescent="0.2">
      <c r="A6" t="s">
        <v>5</v>
      </c>
      <c r="B6">
        <v>279</v>
      </c>
      <c r="C6">
        <v>43</v>
      </c>
      <c r="D6" s="28">
        <f t="shared" si="0"/>
        <v>15.412186379928317</v>
      </c>
      <c r="E6">
        <v>236</v>
      </c>
      <c r="F6">
        <v>32</v>
      </c>
      <c r="G6" s="29">
        <f t="shared" si="1"/>
        <v>13.559322033898304</v>
      </c>
      <c r="H6">
        <v>205</v>
      </c>
      <c r="I6">
        <v>28</v>
      </c>
      <c r="J6" s="29">
        <f t="shared" si="2"/>
        <v>13.658536585365855</v>
      </c>
      <c r="K6">
        <v>190</v>
      </c>
      <c r="L6">
        <v>12</v>
      </c>
      <c r="M6" s="29">
        <f t="shared" si="3"/>
        <v>6.3157894736842106</v>
      </c>
      <c r="N6" s="5">
        <f t="shared" si="4"/>
        <v>17.00787401574803</v>
      </c>
      <c r="O6" s="26">
        <f t="shared" si="5"/>
        <v>8.951512639867385</v>
      </c>
    </row>
    <row r="7" spans="1:15" x14ac:dyDescent="0.2">
      <c r="A7" t="s">
        <v>16</v>
      </c>
      <c r="B7" s="1">
        <v>29995</v>
      </c>
      <c r="C7" s="1">
        <v>7691</v>
      </c>
      <c r="D7" s="28">
        <f t="shared" si="0"/>
        <v>25.640940156692782</v>
      </c>
      <c r="E7" s="1">
        <v>27203</v>
      </c>
      <c r="F7" s="1">
        <v>7100</v>
      </c>
      <c r="G7" s="29">
        <f t="shared" si="1"/>
        <v>26.10006249310738</v>
      </c>
      <c r="H7" s="1">
        <v>25758</v>
      </c>
      <c r="I7" s="1">
        <v>7135</v>
      </c>
      <c r="J7" s="29">
        <f t="shared" si="2"/>
        <v>27.700131997825917</v>
      </c>
      <c r="K7" s="1">
        <v>25211</v>
      </c>
      <c r="L7" s="1">
        <v>5046</v>
      </c>
      <c r="M7" s="29">
        <f t="shared" si="3"/>
        <v>20.015072785688787</v>
      </c>
      <c r="N7" s="5">
        <f t="shared" si="4"/>
        <v>7151.8110236220473</v>
      </c>
      <c r="O7" s="26">
        <f t="shared" si="5"/>
        <v>28.367819696251821</v>
      </c>
    </row>
    <row r="8" spans="1:15" x14ac:dyDescent="0.2">
      <c r="A8" t="s">
        <v>7</v>
      </c>
      <c r="B8">
        <v>222</v>
      </c>
      <c r="C8">
        <v>73</v>
      </c>
      <c r="D8" s="28">
        <f t="shared" si="0"/>
        <v>32.882882882882889</v>
      </c>
      <c r="E8">
        <v>199</v>
      </c>
      <c r="F8">
        <v>41</v>
      </c>
      <c r="G8" s="29">
        <f t="shared" si="1"/>
        <v>20.603015075376884</v>
      </c>
      <c r="H8">
        <v>175</v>
      </c>
      <c r="I8">
        <v>40</v>
      </c>
      <c r="J8" s="29">
        <f t="shared" si="2"/>
        <v>22.857142857142858</v>
      </c>
      <c r="K8">
        <v>141</v>
      </c>
      <c r="L8">
        <v>30</v>
      </c>
      <c r="M8" s="29">
        <f t="shared" si="3"/>
        <v>21.276595744680851</v>
      </c>
      <c r="N8" s="5">
        <f t="shared" si="4"/>
        <v>42.519685039370074</v>
      </c>
      <c r="O8" s="26">
        <f t="shared" si="5"/>
        <v>30.155804992461043</v>
      </c>
    </row>
    <row r="9" spans="1:15" x14ac:dyDescent="0.2">
      <c r="A9" t="s">
        <v>8</v>
      </c>
      <c r="B9" s="1">
        <v>10353</v>
      </c>
      <c r="C9" s="1">
        <v>3405</v>
      </c>
      <c r="D9" s="28">
        <f t="shared" si="0"/>
        <v>32.889017676035934</v>
      </c>
      <c r="E9" s="1">
        <v>9543</v>
      </c>
      <c r="F9" s="1">
        <v>3116</v>
      </c>
      <c r="G9" s="29">
        <f t="shared" si="1"/>
        <v>32.652205805302316</v>
      </c>
      <c r="H9" s="1">
        <v>8659</v>
      </c>
      <c r="I9" s="1">
        <v>2903</v>
      </c>
      <c r="J9" s="29">
        <f t="shared" si="2"/>
        <v>33.525811294606768</v>
      </c>
      <c r="K9" s="1">
        <v>8281</v>
      </c>
      <c r="L9" s="1">
        <v>1895</v>
      </c>
      <c r="M9" s="29">
        <f t="shared" si="3"/>
        <v>22.88370969689651</v>
      </c>
      <c r="N9" s="5">
        <f t="shared" si="4"/>
        <v>2685.8267716535433</v>
      </c>
      <c r="O9" s="26">
        <f t="shared" si="5"/>
        <v>32.433604294813954</v>
      </c>
    </row>
    <row r="10" spans="1:15" x14ac:dyDescent="0.2">
      <c r="A10" t="s">
        <v>9</v>
      </c>
      <c r="B10" s="1">
        <v>1830</v>
      </c>
      <c r="C10">
        <v>778</v>
      </c>
      <c r="D10" s="28">
        <f t="shared" si="0"/>
        <v>42.513661202185794</v>
      </c>
      <c r="E10" s="1">
        <v>1725</v>
      </c>
      <c r="F10">
        <v>634</v>
      </c>
      <c r="G10" s="29">
        <f t="shared" si="1"/>
        <v>36.753623188405797</v>
      </c>
      <c r="H10" s="1">
        <v>1654</v>
      </c>
      <c r="I10">
        <v>636</v>
      </c>
      <c r="J10" s="29">
        <f t="shared" si="2"/>
        <v>38.452237001209191</v>
      </c>
      <c r="K10" s="1">
        <v>1656</v>
      </c>
      <c r="L10">
        <v>466</v>
      </c>
      <c r="M10" s="29">
        <f t="shared" si="3"/>
        <v>28.140096618357486</v>
      </c>
      <c r="N10" s="5">
        <f t="shared" si="4"/>
        <v>660.4724409448819</v>
      </c>
      <c r="O10" s="26">
        <f t="shared" si="5"/>
        <v>39.883601506333449</v>
      </c>
    </row>
    <row r="11" spans="1:15" x14ac:dyDescent="0.2">
      <c r="A11" t="s">
        <v>10</v>
      </c>
      <c r="B11">
        <v>811</v>
      </c>
      <c r="C11">
        <v>212</v>
      </c>
      <c r="D11" s="28">
        <f t="shared" si="0"/>
        <v>26.140567200986435</v>
      </c>
      <c r="E11">
        <v>728</v>
      </c>
      <c r="F11">
        <v>197</v>
      </c>
      <c r="G11" s="29">
        <f t="shared" si="1"/>
        <v>27.060439560439558</v>
      </c>
      <c r="H11">
        <v>646</v>
      </c>
      <c r="I11">
        <v>241</v>
      </c>
      <c r="J11" s="29">
        <f t="shared" si="2"/>
        <v>37.306501547987615</v>
      </c>
      <c r="K11">
        <v>620</v>
      </c>
      <c r="L11">
        <v>166</v>
      </c>
      <c r="M11" s="29">
        <f t="shared" si="3"/>
        <v>26.7741935483871</v>
      </c>
      <c r="N11" s="5">
        <f t="shared" si="4"/>
        <v>235.2755905511811</v>
      </c>
      <c r="O11" s="26">
        <f t="shared" si="5"/>
        <v>37.947675895351793</v>
      </c>
    </row>
    <row r="12" spans="1:15" x14ac:dyDescent="0.2">
      <c r="A12" t="s">
        <v>15</v>
      </c>
      <c r="B12" s="1">
        <f>SUM(B3:B11)</f>
        <v>55282</v>
      </c>
      <c r="C12" s="1">
        <f>SUM(C3:C11)</f>
        <v>18261</v>
      </c>
      <c r="D12" s="28">
        <f>C12/B12*100</f>
        <v>33.032451792626894</v>
      </c>
      <c r="E12" s="1">
        <f>SUM(E3:E11)</f>
        <v>50247</v>
      </c>
      <c r="F12" s="1">
        <f>SUM(F3:F11)</f>
        <v>16452</v>
      </c>
      <c r="G12" s="29">
        <f>F12/E12*100</f>
        <v>32.742253268851876</v>
      </c>
      <c r="H12" s="1">
        <f>SUM(H3:H11)</f>
        <v>46810</v>
      </c>
      <c r="I12" s="1">
        <f>SUM(I3:I11)</f>
        <v>15911</v>
      </c>
      <c r="J12" s="29">
        <f>I12/H12*100</f>
        <v>33.990600299081393</v>
      </c>
      <c r="K12" s="1">
        <f>SUM(K3:K11)</f>
        <v>45307</v>
      </c>
      <c r="L12" s="1">
        <f>SUM(L3:L11)</f>
        <v>10973</v>
      </c>
      <c r="M12" s="29">
        <f>L12/K12*100</f>
        <v>24.2192155737524</v>
      </c>
      <c r="N12" s="5">
        <f>L12*(1+53/127)</f>
        <v>15552.283464566928</v>
      </c>
      <c r="O12" s="26">
        <f>N12/K12*100</f>
        <v>34.326447269885293</v>
      </c>
    </row>
  </sheetData>
  <mergeCells count="4">
    <mergeCell ref="E1:G1"/>
    <mergeCell ref="H1:J1"/>
    <mergeCell ref="K1:O1"/>
    <mergeCell ref="B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D8F6-52B4-4A5F-8A61-2F46500BCC25}">
  <dimension ref="A1:O12"/>
  <sheetViews>
    <sheetView workbookViewId="0">
      <pane xSplit="1" ySplit="2" topLeftCell="F3" activePane="bottomRight" state="frozen"/>
      <selection pane="topRight" activeCell="B1" sqref="B1"/>
      <selection pane="bottomLeft" activeCell="A3" sqref="A3"/>
      <selection pane="bottomRight" activeCell="O20" sqref="O20"/>
    </sheetView>
  </sheetViews>
  <sheetFormatPr baseColWidth="10" defaultColWidth="8.83203125" defaultRowHeight="15" x14ac:dyDescent="0.2"/>
  <cols>
    <col min="1" max="1" width="22.33203125" customWidth="1"/>
    <col min="2" max="2" width="19.6640625" bestFit="1" customWidth="1"/>
    <col min="3" max="3" width="15.5" bestFit="1" customWidth="1"/>
    <col min="4" max="4" width="15.5" customWidth="1"/>
    <col min="5" max="5" width="19.5" bestFit="1" customWidth="1"/>
    <col min="6" max="6" width="15.33203125" bestFit="1" customWidth="1"/>
    <col min="7" max="7" width="15.5" customWidth="1"/>
    <col min="8" max="8" width="19.5" bestFit="1" customWidth="1"/>
    <col min="9" max="9" width="15.33203125" bestFit="1" customWidth="1"/>
    <col min="10" max="10" width="15.5" customWidth="1"/>
    <col min="11" max="11" width="19.5" bestFit="1" customWidth="1"/>
    <col min="12" max="12" width="15.33203125" bestFit="1" customWidth="1"/>
    <col min="13" max="13" width="15.5" customWidth="1"/>
    <col min="14" max="14" width="15.33203125" bestFit="1" customWidth="1"/>
    <col min="15" max="15" width="15.5" customWidth="1"/>
  </cols>
  <sheetData>
    <row r="1" spans="1:15" s="3" customFormat="1" ht="16" x14ac:dyDescent="0.2">
      <c r="B1" s="38" t="s">
        <v>22</v>
      </c>
      <c r="C1" s="38"/>
      <c r="D1" s="38"/>
      <c r="E1" s="39" t="s">
        <v>0</v>
      </c>
      <c r="F1" s="39"/>
      <c r="G1" s="39"/>
      <c r="H1" s="36" t="s">
        <v>1</v>
      </c>
      <c r="I1" s="36"/>
      <c r="J1" s="36"/>
      <c r="K1" s="34" t="s">
        <v>13</v>
      </c>
      <c r="L1" s="34"/>
      <c r="M1" s="34"/>
      <c r="N1" s="34"/>
      <c r="O1" s="34"/>
    </row>
    <row r="2" spans="1:15" ht="48" x14ac:dyDescent="0.2">
      <c r="A2" s="4" t="s">
        <v>11</v>
      </c>
      <c r="B2" s="4" t="s">
        <v>30</v>
      </c>
      <c r="C2" s="4" t="s">
        <v>31</v>
      </c>
      <c r="D2" s="4" t="s">
        <v>12</v>
      </c>
      <c r="E2" s="4" t="s">
        <v>30</v>
      </c>
      <c r="F2" s="4" t="s">
        <v>31</v>
      </c>
      <c r="G2" s="4" t="s">
        <v>12</v>
      </c>
      <c r="H2" s="4" t="s">
        <v>30</v>
      </c>
      <c r="I2" s="4" t="s">
        <v>31</v>
      </c>
      <c r="J2" s="4" t="s">
        <v>12</v>
      </c>
      <c r="K2" s="4" t="s">
        <v>30</v>
      </c>
      <c r="L2" s="4" t="s">
        <v>51</v>
      </c>
      <c r="M2" s="4" t="s">
        <v>50</v>
      </c>
      <c r="N2" s="6" t="s">
        <v>32</v>
      </c>
      <c r="O2" s="6" t="s">
        <v>14</v>
      </c>
    </row>
    <row r="3" spans="1:15" x14ac:dyDescent="0.2">
      <c r="A3" t="s">
        <v>2</v>
      </c>
      <c r="B3" s="1">
        <v>24648</v>
      </c>
      <c r="C3" s="1">
        <v>5999</v>
      </c>
      <c r="D3" s="28">
        <f>C3/B3*100</f>
        <v>24.338688737422913</v>
      </c>
      <c r="E3" s="1">
        <v>24310</v>
      </c>
      <c r="F3" s="1">
        <v>5846</v>
      </c>
      <c r="G3" s="29">
        <f>F3/E3*100</f>
        <v>24.047716988893459</v>
      </c>
      <c r="H3" s="1">
        <v>24863</v>
      </c>
      <c r="I3" s="1">
        <v>6723</v>
      </c>
      <c r="J3" s="29">
        <f>I3/H3*100</f>
        <v>27.040180187427097</v>
      </c>
      <c r="K3" s="1">
        <v>21866</v>
      </c>
      <c r="L3" s="1">
        <v>4101</v>
      </c>
      <c r="M3" s="29">
        <f>L3/K3*100</f>
        <v>18.755144973932129</v>
      </c>
      <c r="N3" s="5">
        <f>L3*(1+53/127)</f>
        <v>5812.4409448818897</v>
      </c>
      <c r="O3" s="26">
        <f>N3/K3*100</f>
        <v>26.582095238643966</v>
      </c>
    </row>
    <row r="4" spans="1:15" x14ac:dyDescent="0.2">
      <c r="A4" t="s">
        <v>3</v>
      </c>
      <c r="B4" s="1">
        <v>1879</v>
      </c>
      <c r="C4">
        <v>369</v>
      </c>
      <c r="D4" s="28">
        <f t="shared" ref="D4:D11" si="0">C4/B4*100</f>
        <v>19.638105375199576</v>
      </c>
      <c r="E4" s="1">
        <v>2057</v>
      </c>
      <c r="F4">
        <v>420</v>
      </c>
      <c r="G4" s="29">
        <f t="shared" ref="G4:G11" si="1">F4/E4*100</f>
        <v>20.418084589207584</v>
      </c>
      <c r="H4" s="1">
        <v>2091</v>
      </c>
      <c r="I4">
        <v>470</v>
      </c>
      <c r="J4" s="29">
        <f t="shared" ref="J4:J11" si="2">I4/H4*100</f>
        <v>22.477283596365375</v>
      </c>
      <c r="K4" s="1">
        <v>1891</v>
      </c>
      <c r="L4">
        <v>285</v>
      </c>
      <c r="M4" s="29">
        <f t="shared" ref="M4:M11" si="3">L4/K4*100</f>
        <v>15.071390798519301</v>
      </c>
      <c r="N4" s="5">
        <f t="shared" ref="N4:N12" si="4">L4*(1+53/127)</f>
        <v>403.93700787401571</v>
      </c>
      <c r="O4" s="26">
        <f t="shared" ref="O4:O12" si="5">N4/K4*100</f>
        <v>21.361026328610034</v>
      </c>
    </row>
    <row r="5" spans="1:15" x14ac:dyDescent="0.2">
      <c r="A5" t="s">
        <v>4</v>
      </c>
      <c r="B5" s="1">
        <v>6914</v>
      </c>
      <c r="C5">
        <v>180</v>
      </c>
      <c r="D5" s="28">
        <f t="shared" si="0"/>
        <v>2.6034133641886026</v>
      </c>
      <c r="E5" s="1">
        <v>7318</v>
      </c>
      <c r="F5">
        <v>177</v>
      </c>
      <c r="G5" s="29">
        <f t="shared" si="1"/>
        <v>2.4186936321399291</v>
      </c>
      <c r="H5" s="1">
        <v>7464</v>
      </c>
      <c r="I5">
        <v>214</v>
      </c>
      <c r="J5" s="29">
        <f t="shared" si="2"/>
        <v>2.867095391211147</v>
      </c>
      <c r="K5" s="1">
        <v>6909</v>
      </c>
      <c r="L5">
        <v>140</v>
      </c>
      <c r="M5" s="29">
        <f t="shared" si="3"/>
        <v>2.0263424518743669</v>
      </c>
      <c r="N5" s="5">
        <f t="shared" si="4"/>
        <v>198.42519685039369</v>
      </c>
      <c r="O5" s="26">
        <f t="shared" si="5"/>
        <v>2.871981427853433</v>
      </c>
    </row>
    <row r="6" spans="1:15" x14ac:dyDescent="0.2">
      <c r="A6" t="s">
        <v>5</v>
      </c>
      <c r="B6" s="1">
        <v>3694</v>
      </c>
      <c r="C6">
        <v>119</v>
      </c>
      <c r="D6" s="28">
        <f t="shared" si="0"/>
        <v>3.2214401732539253</v>
      </c>
      <c r="E6" s="1">
        <v>3708</v>
      </c>
      <c r="F6">
        <v>93</v>
      </c>
      <c r="G6" s="29">
        <f t="shared" si="1"/>
        <v>2.5080906148867315</v>
      </c>
      <c r="H6" s="1">
        <v>3548</v>
      </c>
      <c r="I6">
        <v>113</v>
      </c>
      <c r="J6" s="29">
        <f t="shared" si="2"/>
        <v>3.1848928974069901</v>
      </c>
      <c r="K6" s="1">
        <v>3332</v>
      </c>
      <c r="L6">
        <v>63</v>
      </c>
      <c r="M6" s="29">
        <f t="shared" si="3"/>
        <v>1.8907563025210083</v>
      </c>
      <c r="N6" s="5">
        <f t="shared" si="4"/>
        <v>89.291338582677156</v>
      </c>
      <c r="O6" s="26">
        <f t="shared" si="5"/>
        <v>2.6798120823132399</v>
      </c>
    </row>
    <row r="7" spans="1:15" x14ac:dyDescent="0.2">
      <c r="A7" t="s">
        <v>6</v>
      </c>
      <c r="B7" s="1">
        <v>184386</v>
      </c>
      <c r="C7" s="1">
        <v>15134</v>
      </c>
      <c r="D7" s="28">
        <f t="shared" si="0"/>
        <v>8.2077815018493823</v>
      </c>
      <c r="E7" s="1">
        <v>182917</v>
      </c>
      <c r="F7" s="1">
        <v>14748</v>
      </c>
      <c r="G7" s="29">
        <f t="shared" si="1"/>
        <v>8.0626732343084573</v>
      </c>
      <c r="H7" s="1">
        <v>188050</v>
      </c>
      <c r="I7" s="1">
        <v>16998</v>
      </c>
      <c r="J7" s="29">
        <f t="shared" si="2"/>
        <v>9.0390853496410539</v>
      </c>
      <c r="K7" s="1">
        <v>174436</v>
      </c>
      <c r="L7" s="1">
        <v>10514</v>
      </c>
      <c r="M7" s="29">
        <f t="shared" si="3"/>
        <v>6.0274255314269993</v>
      </c>
      <c r="N7" s="5">
        <f t="shared" si="4"/>
        <v>14901.732283464566</v>
      </c>
      <c r="O7" s="26">
        <f t="shared" si="5"/>
        <v>8.542807839817792</v>
      </c>
    </row>
    <row r="8" spans="1:15" x14ac:dyDescent="0.2">
      <c r="A8" t="s">
        <v>7</v>
      </c>
      <c r="B8" s="1">
        <v>1755</v>
      </c>
      <c r="C8">
        <v>204</v>
      </c>
      <c r="D8" s="28">
        <f t="shared" si="0"/>
        <v>11.623931623931623</v>
      </c>
      <c r="E8" s="1">
        <v>1687</v>
      </c>
      <c r="F8">
        <v>203</v>
      </c>
      <c r="G8" s="29">
        <f t="shared" si="1"/>
        <v>12.033195020746888</v>
      </c>
      <c r="H8" s="1">
        <v>1712</v>
      </c>
      <c r="I8">
        <v>233</v>
      </c>
      <c r="J8" s="29">
        <f t="shared" si="2"/>
        <v>13.609813084112149</v>
      </c>
      <c r="K8" s="1">
        <v>1521</v>
      </c>
      <c r="L8">
        <v>121</v>
      </c>
      <c r="M8" s="29">
        <f t="shared" si="3"/>
        <v>7.9552925706771855</v>
      </c>
      <c r="N8" s="5">
        <f t="shared" si="4"/>
        <v>171.49606299212599</v>
      </c>
      <c r="O8" s="26">
        <f t="shared" si="5"/>
        <v>11.275217816707823</v>
      </c>
    </row>
    <row r="9" spans="1:15" x14ac:dyDescent="0.2">
      <c r="A9" t="s">
        <v>8</v>
      </c>
      <c r="B9" s="1">
        <v>28577</v>
      </c>
      <c r="C9" s="1">
        <v>4266</v>
      </c>
      <c r="D9" s="28">
        <f t="shared" si="0"/>
        <v>14.928089022640584</v>
      </c>
      <c r="E9" s="1">
        <v>29178</v>
      </c>
      <c r="F9" s="1">
        <v>3820</v>
      </c>
      <c r="G9" s="29">
        <f t="shared" si="1"/>
        <v>13.092055658372747</v>
      </c>
      <c r="H9" s="1">
        <v>31763</v>
      </c>
      <c r="I9" s="1">
        <v>4509</v>
      </c>
      <c r="J9" s="29">
        <f t="shared" si="2"/>
        <v>14.195762365015899</v>
      </c>
      <c r="K9" s="1">
        <v>25846</v>
      </c>
      <c r="L9" s="1">
        <v>2550</v>
      </c>
      <c r="M9" s="29">
        <f t="shared" si="3"/>
        <v>9.8661301555366396</v>
      </c>
      <c r="N9" s="5">
        <f t="shared" si="4"/>
        <v>3614.1732283464567</v>
      </c>
      <c r="O9" s="26">
        <f t="shared" si="5"/>
        <v>13.983491559028307</v>
      </c>
    </row>
    <row r="10" spans="1:15" x14ac:dyDescent="0.2">
      <c r="A10" t="s">
        <v>9</v>
      </c>
      <c r="B10" s="1">
        <v>6584</v>
      </c>
      <c r="C10" s="1">
        <v>1059</v>
      </c>
      <c r="D10" s="28">
        <f t="shared" si="0"/>
        <v>16.084447144592954</v>
      </c>
      <c r="E10" s="1">
        <v>7142</v>
      </c>
      <c r="F10" s="1">
        <v>1134</v>
      </c>
      <c r="G10" s="29">
        <f t="shared" si="1"/>
        <v>15.877905348641837</v>
      </c>
      <c r="H10" s="1">
        <v>7712</v>
      </c>
      <c r="I10" s="1">
        <v>1231</v>
      </c>
      <c r="J10" s="29">
        <f t="shared" si="2"/>
        <v>15.962136929460581</v>
      </c>
      <c r="K10" s="1">
        <v>7080</v>
      </c>
      <c r="L10" s="1">
        <v>835</v>
      </c>
      <c r="M10" s="29">
        <f t="shared" si="3"/>
        <v>11.793785310734464</v>
      </c>
      <c r="N10" s="5">
        <f t="shared" si="4"/>
        <v>1183.4645669291338</v>
      </c>
      <c r="O10" s="26">
        <f t="shared" si="5"/>
        <v>16.715601227812623</v>
      </c>
    </row>
    <row r="11" spans="1:15" x14ac:dyDescent="0.2">
      <c r="A11" t="s">
        <v>10</v>
      </c>
      <c r="B11" s="1">
        <v>2559</v>
      </c>
      <c r="C11">
        <v>188</v>
      </c>
      <c r="D11" s="28">
        <f t="shared" si="0"/>
        <v>7.346619773348964</v>
      </c>
      <c r="E11" s="1">
        <v>2297</v>
      </c>
      <c r="F11">
        <v>176</v>
      </c>
      <c r="G11" s="29">
        <f t="shared" si="1"/>
        <v>7.6621680452764478</v>
      </c>
      <c r="H11" s="1">
        <v>2066</v>
      </c>
      <c r="I11">
        <v>227</v>
      </c>
      <c r="J11" s="29">
        <f t="shared" si="2"/>
        <v>10.987415295256534</v>
      </c>
      <c r="K11" s="1">
        <v>1745</v>
      </c>
      <c r="L11">
        <v>148</v>
      </c>
      <c r="M11" s="29">
        <f t="shared" si="3"/>
        <v>8.4813753581661899</v>
      </c>
      <c r="N11" s="5">
        <f t="shared" si="4"/>
        <v>209.76377952755905</v>
      </c>
      <c r="O11" s="26">
        <f t="shared" si="5"/>
        <v>12.020846964330032</v>
      </c>
    </row>
    <row r="12" spans="1:15" x14ac:dyDescent="0.2">
      <c r="A12" t="s">
        <v>15</v>
      </c>
      <c r="B12" s="1">
        <f>SUM(B3:B11)</f>
        <v>260996</v>
      </c>
      <c r="C12" s="1">
        <f>SUM(C3:C11)</f>
        <v>27518</v>
      </c>
      <c r="D12" s="28">
        <f>C12/B12*100</f>
        <v>10.543456604698923</v>
      </c>
      <c r="E12" s="1">
        <f>SUM(E3:E11)</f>
        <v>260614</v>
      </c>
      <c r="F12" s="1">
        <f>SUM(F3:F11)</f>
        <v>26617</v>
      </c>
      <c r="G12" s="29">
        <f>F12/E12*100</f>
        <v>10.213188854013982</v>
      </c>
      <c r="H12" s="1">
        <f>SUM(H3:H11)</f>
        <v>269269</v>
      </c>
      <c r="I12" s="1">
        <f>SUM(I3:I11)</f>
        <v>30718</v>
      </c>
      <c r="J12" s="29">
        <f>I12/H12*100</f>
        <v>11.4079229320865</v>
      </c>
      <c r="K12" s="1">
        <f>SUM(K3:K11)</f>
        <v>244626</v>
      </c>
      <c r="L12" s="1">
        <f>SUM(L3:L11)</f>
        <v>18757</v>
      </c>
      <c r="M12" s="29">
        <f>L12/K12*100</f>
        <v>7.6676232289290587</v>
      </c>
      <c r="N12" s="5">
        <f t="shared" si="4"/>
        <v>26584.724409448816</v>
      </c>
      <c r="O12" s="26">
        <f t="shared" si="5"/>
        <v>10.867497489820712</v>
      </c>
    </row>
  </sheetData>
  <mergeCells count="4">
    <mergeCell ref="E1:G1"/>
    <mergeCell ref="H1:J1"/>
    <mergeCell ref="K1:O1"/>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3D90E-FF03-456B-A1D7-0098B859678B}">
  <dimension ref="A1:O12"/>
  <sheetViews>
    <sheetView workbookViewId="0">
      <pane xSplit="1" ySplit="2" topLeftCell="E3" activePane="bottomRight" state="frozen"/>
      <selection pane="topRight" activeCell="B1" sqref="B1"/>
      <selection pane="bottomLeft" activeCell="A3" sqref="A3"/>
      <selection pane="bottomRight" activeCell="M2" sqref="M2"/>
    </sheetView>
  </sheetViews>
  <sheetFormatPr baseColWidth="10" defaultColWidth="8.83203125" defaultRowHeight="15" x14ac:dyDescent="0.2"/>
  <cols>
    <col min="1" max="1" width="22.33203125" customWidth="1"/>
    <col min="2" max="2" width="19.6640625" bestFit="1" customWidth="1"/>
    <col min="3" max="3" width="15.5" bestFit="1" customWidth="1"/>
    <col min="4" max="4" width="15.5" customWidth="1"/>
    <col min="5" max="5" width="19.5" bestFit="1" customWidth="1"/>
    <col min="6" max="6" width="15.33203125" bestFit="1" customWidth="1"/>
    <col min="7" max="7" width="15.5" customWidth="1"/>
    <col min="8" max="8" width="19.5" bestFit="1" customWidth="1"/>
    <col min="9" max="9" width="15.33203125" bestFit="1" customWidth="1"/>
    <col min="10" max="10" width="15.5" customWidth="1"/>
    <col min="11" max="11" width="19.5" bestFit="1" customWidth="1"/>
    <col min="12" max="12" width="15.33203125" bestFit="1" customWidth="1"/>
    <col min="13" max="13" width="15.5" customWidth="1"/>
    <col min="14" max="14" width="15.33203125" bestFit="1" customWidth="1"/>
    <col min="15" max="15" width="15.5" customWidth="1"/>
  </cols>
  <sheetData>
    <row r="1" spans="1:15" s="3" customFormat="1" ht="16" x14ac:dyDescent="0.2">
      <c r="B1" s="38" t="s">
        <v>22</v>
      </c>
      <c r="C1" s="38"/>
      <c r="D1" s="38"/>
      <c r="E1" s="39" t="s">
        <v>0</v>
      </c>
      <c r="F1" s="39"/>
      <c r="G1" s="39"/>
      <c r="H1" s="36" t="s">
        <v>1</v>
      </c>
      <c r="I1" s="36"/>
      <c r="J1" s="36"/>
      <c r="K1" s="34" t="s">
        <v>13</v>
      </c>
      <c r="L1" s="34"/>
      <c r="M1" s="34"/>
      <c r="N1" s="34"/>
      <c r="O1" s="34"/>
    </row>
    <row r="2" spans="1:15" ht="48" x14ac:dyDescent="0.2">
      <c r="A2" s="4" t="s">
        <v>11</v>
      </c>
      <c r="B2" s="4" t="s">
        <v>30</v>
      </c>
      <c r="C2" s="4" t="s">
        <v>31</v>
      </c>
      <c r="D2" s="4" t="s">
        <v>12</v>
      </c>
      <c r="E2" s="4" t="s">
        <v>30</v>
      </c>
      <c r="F2" s="4" t="s">
        <v>31</v>
      </c>
      <c r="G2" s="4" t="s">
        <v>12</v>
      </c>
      <c r="H2" s="4" t="s">
        <v>30</v>
      </c>
      <c r="I2" s="4" t="s">
        <v>31</v>
      </c>
      <c r="J2" s="4" t="s">
        <v>12</v>
      </c>
      <c r="K2" s="4" t="s">
        <v>30</v>
      </c>
      <c r="L2" s="4" t="s">
        <v>51</v>
      </c>
      <c r="M2" s="4" t="s">
        <v>50</v>
      </c>
      <c r="N2" s="6" t="s">
        <v>32</v>
      </c>
      <c r="O2" s="6" t="s">
        <v>14</v>
      </c>
    </row>
    <row r="3" spans="1:15" x14ac:dyDescent="0.2">
      <c r="A3" t="s">
        <v>2</v>
      </c>
      <c r="B3" s="1">
        <v>278143</v>
      </c>
      <c r="C3" s="1">
        <v>60244</v>
      </c>
      <c r="D3" s="28">
        <f>C3/B3*100</f>
        <v>21.659362270486763</v>
      </c>
      <c r="E3" s="1">
        <v>276466</v>
      </c>
      <c r="F3" s="1">
        <v>56402</v>
      </c>
      <c r="G3" s="29">
        <f>F3/E3*100</f>
        <v>20.401061975071073</v>
      </c>
      <c r="H3" s="1">
        <v>266546</v>
      </c>
      <c r="I3" s="1">
        <v>53235</v>
      </c>
      <c r="J3" s="29">
        <f>I3/H3*100</f>
        <v>19.972162403487577</v>
      </c>
      <c r="K3" s="1">
        <v>259849</v>
      </c>
      <c r="L3" s="1">
        <v>36142</v>
      </c>
      <c r="M3" s="29">
        <f>L3/K3*100</f>
        <v>13.908847061177838</v>
      </c>
      <c r="N3" s="5">
        <f>L3*(1+53/127)</f>
        <v>51224.881889763776</v>
      </c>
      <c r="O3" s="26">
        <f>N3/K3*100</f>
        <v>19.713326543401656</v>
      </c>
    </row>
    <row r="4" spans="1:15" x14ac:dyDescent="0.2">
      <c r="A4" t="s">
        <v>3</v>
      </c>
      <c r="B4" s="1">
        <v>22678</v>
      </c>
      <c r="C4" s="1">
        <v>3682</v>
      </c>
      <c r="D4" s="28">
        <f t="shared" ref="D4:D11" si="0">C4/B4*100</f>
        <v>16.235999647235204</v>
      </c>
      <c r="E4" s="1">
        <v>23468</v>
      </c>
      <c r="F4" s="1">
        <v>3620</v>
      </c>
      <c r="G4" s="29">
        <f t="shared" ref="G4:G11" si="1">F4/E4*100</f>
        <v>15.425259928413157</v>
      </c>
      <c r="H4" s="1">
        <v>22332</v>
      </c>
      <c r="I4" s="1">
        <v>3714</v>
      </c>
      <c r="J4" s="29">
        <f t="shared" ref="J4:J11" si="2">I4/H4*100</f>
        <v>16.630843632455669</v>
      </c>
      <c r="K4" s="1">
        <v>21372</v>
      </c>
      <c r="L4" s="1">
        <v>2270</v>
      </c>
      <c r="M4" s="29">
        <f t="shared" ref="M4:M11" si="3">L4/K4*100</f>
        <v>10.621373760059893</v>
      </c>
      <c r="N4" s="5">
        <f t="shared" ref="N4:N12" si="4">L4*(1+53/127)</f>
        <v>3217.322834645669</v>
      </c>
      <c r="O4" s="26">
        <f t="shared" ref="O4:O12" si="5">N4/K4*100</f>
        <v>15.053915565439215</v>
      </c>
    </row>
    <row r="5" spans="1:15" x14ac:dyDescent="0.2">
      <c r="A5" t="s">
        <v>4</v>
      </c>
      <c r="B5" s="1">
        <v>210984</v>
      </c>
      <c r="C5" s="1">
        <v>4843</v>
      </c>
      <c r="D5" s="28">
        <f t="shared" si="0"/>
        <v>2.2954347249080498</v>
      </c>
      <c r="E5" s="1">
        <v>234952</v>
      </c>
      <c r="F5" s="1">
        <v>5180</v>
      </c>
      <c r="G5" s="29">
        <f t="shared" si="1"/>
        <v>2.2047056420034732</v>
      </c>
      <c r="H5" s="1">
        <v>228868</v>
      </c>
      <c r="I5" s="1">
        <v>5026</v>
      </c>
      <c r="J5" s="29">
        <f t="shared" si="2"/>
        <v>2.1960256567104186</v>
      </c>
      <c r="K5" s="1">
        <v>226199</v>
      </c>
      <c r="L5" s="1">
        <v>3430</v>
      </c>
      <c r="M5" s="29">
        <f t="shared" si="3"/>
        <v>1.516363909654773</v>
      </c>
      <c r="N5" s="5">
        <f t="shared" si="4"/>
        <v>4861.4173228346453</v>
      </c>
      <c r="O5" s="26">
        <f t="shared" si="5"/>
        <v>2.1491771947862923</v>
      </c>
    </row>
    <row r="6" spans="1:15" x14ac:dyDescent="0.2">
      <c r="A6" t="s">
        <v>5</v>
      </c>
      <c r="B6" s="1">
        <v>54047</v>
      </c>
      <c r="C6" s="1">
        <v>1508</v>
      </c>
      <c r="D6" s="28">
        <f t="shared" si="0"/>
        <v>2.7901641164171922</v>
      </c>
      <c r="E6" s="1">
        <v>56693</v>
      </c>
      <c r="F6" s="1">
        <v>1434</v>
      </c>
      <c r="G6" s="29">
        <f t="shared" si="1"/>
        <v>2.5294128022859965</v>
      </c>
      <c r="H6" s="1">
        <v>54641</v>
      </c>
      <c r="I6" s="1">
        <v>1471</v>
      </c>
      <c r="J6" s="29">
        <f t="shared" si="2"/>
        <v>2.6921176405995499</v>
      </c>
      <c r="K6" s="1">
        <v>52582</v>
      </c>
      <c r="L6" s="1">
        <v>823</v>
      </c>
      <c r="M6" s="29">
        <f t="shared" si="3"/>
        <v>1.5651743942794112</v>
      </c>
      <c r="N6" s="5">
        <f t="shared" si="4"/>
        <v>1166.4566929133857</v>
      </c>
      <c r="O6" s="26">
        <f t="shared" si="5"/>
        <v>2.2183574092149132</v>
      </c>
    </row>
    <row r="7" spans="1:15" x14ac:dyDescent="0.2">
      <c r="A7" t="s">
        <v>6</v>
      </c>
      <c r="B7" s="1">
        <v>2786185</v>
      </c>
      <c r="C7" s="1">
        <v>179490</v>
      </c>
      <c r="D7" s="28">
        <f t="shared" si="0"/>
        <v>6.4421422123800101</v>
      </c>
      <c r="E7" s="1">
        <v>2816993</v>
      </c>
      <c r="F7" s="1">
        <v>174267</v>
      </c>
      <c r="G7" s="29">
        <f t="shared" si="1"/>
        <v>6.1862773531918611</v>
      </c>
      <c r="H7" s="1">
        <v>2774889</v>
      </c>
      <c r="I7" s="1">
        <v>172166</v>
      </c>
      <c r="J7" s="29">
        <f t="shared" si="2"/>
        <v>6.2044283573144723</v>
      </c>
      <c r="K7" s="1">
        <v>2746480</v>
      </c>
      <c r="L7" s="1">
        <v>113846</v>
      </c>
      <c r="M7" s="29">
        <f t="shared" si="3"/>
        <v>4.1451603507034456</v>
      </c>
      <c r="N7" s="5">
        <f>L7*(1+53/127)</f>
        <v>161356.53543307085</v>
      </c>
      <c r="O7" s="26">
        <f t="shared" si="5"/>
        <v>5.8750304183198443</v>
      </c>
    </row>
    <row r="8" spans="1:15" x14ac:dyDescent="0.2">
      <c r="A8" t="s">
        <v>7</v>
      </c>
      <c r="B8" s="1">
        <v>20096</v>
      </c>
      <c r="C8" s="1">
        <v>1866</v>
      </c>
      <c r="D8" s="28">
        <f t="shared" si="0"/>
        <v>9.2854299363057322</v>
      </c>
      <c r="E8" s="1">
        <v>20625</v>
      </c>
      <c r="F8" s="1">
        <v>1766</v>
      </c>
      <c r="G8" s="29">
        <f t="shared" si="1"/>
        <v>8.5624242424242425</v>
      </c>
      <c r="H8" s="1">
        <v>19712</v>
      </c>
      <c r="I8" s="1">
        <v>1623</v>
      </c>
      <c r="J8" s="29">
        <f t="shared" si="2"/>
        <v>8.2335633116883127</v>
      </c>
      <c r="K8" s="1">
        <v>19049</v>
      </c>
      <c r="L8" s="1">
        <v>1052</v>
      </c>
      <c r="M8" s="29">
        <f t="shared" si="3"/>
        <v>5.5225996115281646</v>
      </c>
      <c r="N8" s="5">
        <f t="shared" si="4"/>
        <v>1491.0236220472441</v>
      </c>
      <c r="O8" s="26">
        <f t="shared" si="5"/>
        <v>7.82730653602417</v>
      </c>
    </row>
    <row r="9" spans="1:15" x14ac:dyDescent="0.2">
      <c r="A9" t="s">
        <v>8</v>
      </c>
      <c r="B9" s="1">
        <v>442435</v>
      </c>
      <c r="C9" s="1">
        <v>47283</v>
      </c>
      <c r="D9" s="28">
        <f t="shared" si="0"/>
        <v>10.686993569676902</v>
      </c>
      <c r="E9" s="1">
        <v>486365</v>
      </c>
      <c r="F9" s="1">
        <v>45843</v>
      </c>
      <c r="G9" s="29">
        <f t="shared" si="1"/>
        <v>9.425637124381895</v>
      </c>
      <c r="H9" s="1">
        <v>469389</v>
      </c>
      <c r="I9" s="1">
        <v>43346</v>
      </c>
      <c r="J9" s="29">
        <f t="shared" si="2"/>
        <v>9.2345581170415159</v>
      </c>
      <c r="K9" s="1">
        <v>456616</v>
      </c>
      <c r="L9" s="1">
        <v>27664</v>
      </c>
      <c r="M9" s="29">
        <f t="shared" si="3"/>
        <v>6.0584824009671152</v>
      </c>
      <c r="N9" s="5">
        <f t="shared" si="4"/>
        <v>39208.818897637793</v>
      </c>
      <c r="O9" s="26">
        <f t="shared" si="5"/>
        <v>8.5868254501896111</v>
      </c>
    </row>
    <row r="10" spans="1:15" x14ac:dyDescent="0.2">
      <c r="A10" t="s">
        <v>9</v>
      </c>
      <c r="B10" s="1">
        <v>78167</v>
      </c>
      <c r="C10" s="1">
        <v>9673</v>
      </c>
      <c r="D10" s="28">
        <f t="shared" si="0"/>
        <v>12.374787314339811</v>
      </c>
      <c r="E10" s="1">
        <v>88270</v>
      </c>
      <c r="F10" s="1">
        <v>10105</v>
      </c>
      <c r="G10" s="29">
        <f t="shared" si="1"/>
        <v>11.447830519995469</v>
      </c>
      <c r="H10" s="1">
        <v>91095</v>
      </c>
      <c r="I10" s="1">
        <v>10265</v>
      </c>
      <c r="J10" s="29">
        <f t="shared" si="2"/>
        <v>11.268456007464735</v>
      </c>
      <c r="K10" s="1">
        <v>93707</v>
      </c>
      <c r="L10" s="1">
        <v>7371</v>
      </c>
      <c r="M10" s="29">
        <f t="shared" si="3"/>
        <v>7.8660078756122811</v>
      </c>
      <c r="N10" s="5">
        <f t="shared" si="4"/>
        <v>10447.086614173228</v>
      </c>
      <c r="O10" s="26">
        <f t="shared" si="5"/>
        <v>11.148672579607956</v>
      </c>
    </row>
    <row r="11" spans="1:15" x14ac:dyDescent="0.2">
      <c r="A11" t="s">
        <v>10</v>
      </c>
      <c r="B11" s="1">
        <v>29992</v>
      </c>
      <c r="C11" s="1">
        <v>2023</v>
      </c>
      <c r="D11" s="28">
        <f t="shared" si="0"/>
        <v>6.7451320352093891</v>
      </c>
      <c r="E11" s="1">
        <v>34050</v>
      </c>
      <c r="F11" s="1">
        <v>2175</v>
      </c>
      <c r="G11" s="29">
        <f t="shared" si="1"/>
        <v>6.3876651982378849</v>
      </c>
      <c r="H11" s="1">
        <v>28821</v>
      </c>
      <c r="I11" s="1">
        <v>2281</v>
      </c>
      <c r="J11" s="29">
        <f t="shared" si="2"/>
        <v>7.914367995558794</v>
      </c>
      <c r="K11" s="1">
        <v>26738</v>
      </c>
      <c r="L11" s="1">
        <v>1474</v>
      </c>
      <c r="M11" s="29">
        <f t="shared" si="3"/>
        <v>5.5127533846959382</v>
      </c>
      <c r="N11" s="5">
        <f t="shared" si="4"/>
        <v>2089.1338582677163</v>
      </c>
      <c r="O11" s="26">
        <f t="shared" si="5"/>
        <v>7.8133512538997545</v>
      </c>
    </row>
    <row r="12" spans="1:15" x14ac:dyDescent="0.2">
      <c r="A12" t="s">
        <v>15</v>
      </c>
      <c r="B12" s="1">
        <f>SUM(B3:B11)</f>
        <v>3922727</v>
      </c>
      <c r="C12" s="1">
        <f>SUM(C3:C11)</f>
        <v>310612</v>
      </c>
      <c r="D12" s="28">
        <f>C12/B12*100</f>
        <v>7.9182670626836895</v>
      </c>
      <c r="E12" s="1">
        <f>SUM(E3:E11)</f>
        <v>4037882</v>
      </c>
      <c r="F12" s="1">
        <f>SUM(F3:F11)</f>
        <v>300792</v>
      </c>
      <c r="G12" s="29">
        <f>F12/E12*100</f>
        <v>7.4492518602574318</v>
      </c>
      <c r="H12" s="1">
        <f>SUM(H3:H11)</f>
        <v>3956293</v>
      </c>
      <c r="I12" s="1">
        <f>SUM(I3:I11)</f>
        <v>293127</v>
      </c>
      <c r="J12" s="29">
        <f>I12/H12*100</f>
        <v>7.4091327411796843</v>
      </c>
      <c r="K12" s="1">
        <f>SUM(K3:K11)</f>
        <v>3902592</v>
      </c>
      <c r="L12" s="1">
        <f>SUM(L3:L11)</f>
        <v>194072</v>
      </c>
      <c r="M12" s="29">
        <f>L12/K12*100</f>
        <v>4.9729000623175565</v>
      </c>
      <c r="N12" s="5">
        <f t="shared" si="4"/>
        <v>275062.67716535431</v>
      </c>
      <c r="O12" s="26">
        <f t="shared" si="5"/>
        <v>7.0482048127335455</v>
      </c>
    </row>
  </sheetData>
  <mergeCells count="4">
    <mergeCell ref="E1:G1"/>
    <mergeCell ref="H1:J1"/>
    <mergeCell ref="K1:O1"/>
    <mergeCell ref="B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4958-128C-4F4B-8FA6-90DA792555E5}">
  <dimension ref="A1:O12"/>
  <sheetViews>
    <sheetView topLeftCell="D1" workbookViewId="0">
      <selection activeCell="N19" sqref="N19"/>
    </sheetView>
  </sheetViews>
  <sheetFormatPr baseColWidth="10" defaultColWidth="8.83203125" defaultRowHeight="15" x14ac:dyDescent="0.2"/>
  <cols>
    <col min="1" max="1" width="22.33203125" customWidth="1"/>
    <col min="2" max="2" width="19.6640625" bestFit="1" customWidth="1"/>
    <col min="3" max="3" width="15.5" bestFit="1" customWidth="1"/>
    <col min="4" max="4" width="15.5" customWidth="1"/>
    <col min="5" max="5" width="19.5" bestFit="1" customWidth="1"/>
    <col min="6" max="6" width="15.33203125" bestFit="1" customWidth="1"/>
    <col min="7" max="7" width="15.5" customWidth="1"/>
    <col min="8" max="8" width="19.5" bestFit="1" customWidth="1"/>
    <col min="9" max="9" width="15.33203125" bestFit="1" customWidth="1"/>
    <col min="10" max="10" width="15.5" customWidth="1"/>
    <col min="11" max="11" width="19.5" bestFit="1" customWidth="1"/>
    <col min="12" max="12" width="15.33203125" bestFit="1" customWidth="1"/>
    <col min="13" max="13" width="15.5" customWidth="1"/>
    <col min="14" max="14" width="15.33203125" bestFit="1" customWidth="1"/>
    <col min="15" max="15" width="15.5" customWidth="1"/>
  </cols>
  <sheetData>
    <row r="1" spans="1:15" ht="16" x14ac:dyDescent="0.2">
      <c r="A1" s="3"/>
      <c r="B1" s="38" t="s">
        <v>22</v>
      </c>
      <c r="C1" s="38"/>
      <c r="D1" s="38"/>
      <c r="E1" s="39" t="s">
        <v>0</v>
      </c>
      <c r="F1" s="39"/>
      <c r="G1" s="39"/>
      <c r="H1" s="36" t="s">
        <v>1</v>
      </c>
      <c r="I1" s="36"/>
      <c r="J1" s="36"/>
      <c r="K1" s="34" t="s">
        <v>13</v>
      </c>
      <c r="L1" s="34"/>
      <c r="M1" s="34"/>
      <c r="N1" s="34"/>
      <c r="O1" s="34"/>
    </row>
    <row r="2" spans="1:15" ht="48" x14ac:dyDescent="0.2">
      <c r="A2" s="4" t="s">
        <v>11</v>
      </c>
      <c r="B2" s="4" t="s">
        <v>30</v>
      </c>
      <c r="C2" s="4" t="s">
        <v>31</v>
      </c>
      <c r="D2" s="4" t="s">
        <v>12</v>
      </c>
      <c r="E2" s="4" t="s">
        <v>30</v>
      </c>
      <c r="F2" s="4" t="s">
        <v>31</v>
      </c>
      <c r="G2" s="4" t="s">
        <v>12</v>
      </c>
      <c r="H2" s="4" t="s">
        <v>30</v>
      </c>
      <c r="I2" s="4" t="s">
        <v>31</v>
      </c>
      <c r="J2" s="4" t="s">
        <v>12</v>
      </c>
      <c r="K2" s="4" t="s">
        <v>30</v>
      </c>
      <c r="L2" s="4" t="s">
        <v>51</v>
      </c>
      <c r="M2" s="4" t="s">
        <v>50</v>
      </c>
      <c r="N2" s="6" t="s">
        <v>32</v>
      </c>
      <c r="O2" s="6" t="s">
        <v>14</v>
      </c>
    </row>
    <row r="3" spans="1:15" x14ac:dyDescent="0.2">
      <c r="A3" t="s">
        <v>2</v>
      </c>
      <c r="B3" s="1">
        <v>65296</v>
      </c>
      <c r="C3" s="1">
        <v>22268</v>
      </c>
      <c r="D3" s="28">
        <f>C3/B3*100</f>
        <v>34.103160989953437</v>
      </c>
      <c r="E3" s="1">
        <v>65862</v>
      </c>
      <c r="F3" s="1">
        <v>21626</v>
      </c>
      <c r="G3" s="29">
        <f>F3/E3*100</f>
        <v>32.835322340651665</v>
      </c>
      <c r="H3" s="1">
        <v>65841</v>
      </c>
      <c r="I3" s="1">
        <v>19975</v>
      </c>
      <c r="J3" s="29">
        <f>I3/H3*100</f>
        <v>30.338239091143816</v>
      </c>
      <c r="K3" s="1">
        <v>63822</v>
      </c>
      <c r="L3" s="1">
        <v>14284</v>
      </c>
      <c r="M3" s="29">
        <f>L3/K3*100</f>
        <v>22.380997148318762</v>
      </c>
      <c r="N3" s="5">
        <f>L3*(1+53/127)</f>
        <v>20245.039370078739</v>
      </c>
      <c r="O3" s="26">
        <f>N3/K3*100</f>
        <v>31.721098320451784</v>
      </c>
    </row>
    <row r="4" spans="1:15" x14ac:dyDescent="0.2">
      <c r="A4" t="s">
        <v>3</v>
      </c>
      <c r="B4" s="1">
        <v>5687</v>
      </c>
      <c r="C4" s="1">
        <v>1279</v>
      </c>
      <c r="D4" s="28">
        <f t="shared" ref="D4:D12" si="0">C4/B4*100</f>
        <v>22.48988922103042</v>
      </c>
      <c r="E4" s="1">
        <v>5796</v>
      </c>
      <c r="F4" s="1">
        <v>1439</v>
      </c>
      <c r="G4" s="29">
        <f t="shared" ref="G4:G11" si="1">F4/E4*100</f>
        <v>24.827467218771567</v>
      </c>
      <c r="H4" s="1">
        <v>5763</v>
      </c>
      <c r="I4" s="1">
        <v>1293</v>
      </c>
      <c r="J4" s="29">
        <f t="shared" ref="J4:J11" si="2">I4/H4*100</f>
        <v>22.436231129619991</v>
      </c>
      <c r="K4" s="1">
        <v>5521</v>
      </c>
      <c r="L4" s="1">
        <v>915</v>
      </c>
      <c r="M4" s="29">
        <f t="shared" ref="M4:M11" si="3">L4/K4*100</f>
        <v>16.573084586125702</v>
      </c>
      <c r="N4" s="5">
        <f t="shared" ref="N4:N12" si="4">L4*(1+53/127)</f>
        <v>1296.8503937007874</v>
      </c>
      <c r="O4" s="26">
        <f t="shared" ref="O4:O12" si="5">N4/K4*100</f>
        <v>23.489411224430128</v>
      </c>
    </row>
    <row r="5" spans="1:15" x14ac:dyDescent="0.2">
      <c r="A5" t="s">
        <v>4</v>
      </c>
      <c r="B5" s="1">
        <v>34800</v>
      </c>
      <c r="C5" s="1">
        <v>1605</v>
      </c>
      <c r="D5" s="28">
        <f t="shared" si="0"/>
        <v>4.612068965517242</v>
      </c>
      <c r="E5" s="1">
        <v>36608</v>
      </c>
      <c r="F5" s="1">
        <v>1565</v>
      </c>
      <c r="G5" s="29">
        <f t="shared" si="1"/>
        <v>4.2750218531468525</v>
      </c>
      <c r="H5" s="1">
        <v>37983</v>
      </c>
      <c r="I5" s="1">
        <v>1499</v>
      </c>
      <c r="J5" s="29">
        <f t="shared" si="2"/>
        <v>3.9465023826448675</v>
      </c>
      <c r="K5" s="1">
        <v>37813</v>
      </c>
      <c r="L5" s="1">
        <v>1142</v>
      </c>
      <c r="M5" s="29">
        <f t="shared" si="3"/>
        <v>3.0201253537143309</v>
      </c>
      <c r="N5" s="5">
        <f t="shared" si="4"/>
        <v>1618.5826771653542</v>
      </c>
      <c r="O5" s="26">
        <f t="shared" si="5"/>
        <v>4.2804926273116504</v>
      </c>
    </row>
    <row r="6" spans="1:15" x14ac:dyDescent="0.2">
      <c r="A6" t="s">
        <v>5</v>
      </c>
      <c r="B6" s="1">
        <v>11450</v>
      </c>
      <c r="C6">
        <v>525</v>
      </c>
      <c r="D6" s="28">
        <f t="shared" si="0"/>
        <v>4.5851528384279483</v>
      </c>
      <c r="E6" s="1">
        <v>11816</v>
      </c>
      <c r="F6" s="1">
        <v>496</v>
      </c>
      <c r="G6" s="29">
        <f t="shared" si="1"/>
        <v>4.1976980365605963</v>
      </c>
      <c r="H6" s="1">
        <v>12101</v>
      </c>
      <c r="I6" s="1">
        <v>451</v>
      </c>
      <c r="J6" s="29">
        <f t="shared" si="2"/>
        <v>3.7269647136600281</v>
      </c>
      <c r="K6" s="1">
        <v>12155</v>
      </c>
      <c r="L6" s="1">
        <v>264</v>
      </c>
      <c r="M6" s="29">
        <f t="shared" si="3"/>
        <v>2.1719457013574659</v>
      </c>
      <c r="N6" s="5">
        <f t="shared" si="4"/>
        <v>374.17322834645665</v>
      </c>
      <c r="O6" s="26">
        <f t="shared" si="5"/>
        <v>3.0783482381444398</v>
      </c>
    </row>
    <row r="7" spans="1:15" x14ac:dyDescent="0.2">
      <c r="A7" t="s">
        <v>6</v>
      </c>
      <c r="B7" s="1">
        <v>438704</v>
      </c>
      <c r="C7" s="1">
        <v>54085</v>
      </c>
      <c r="D7" s="28">
        <f t="shared" si="0"/>
        <v>12.328358072869177</v>
      </c>
      <c r="E7" s="1">
        <v>456217</v>
      </c>
      <c r="F7" s="1">
        <v>54362</v>
      </c>
      <c r="G7" s="29">
        <f t="shared" si="1"/>
        <v>11.915820760734475</v>
      </c>
      <c r="H7" s="1">
        <v>474565</v>
      </c>
      <c r="I7" s="1">
        <v>51308</v>
      </c>
      <c r="J7" s="29">
        <f t="shared" si="2"/>
        <v>10.811585346580554</v>
      </c>
      <c r="K7" s="1">
        <v>475081</v>
      </c>
      <c r="L7" s="1">
        <v>35860</v>
      </c>
      <c r="M7" s="29">
        <f t="shared" si="3"/>
        <v>7.5481865197724183</v>
      </c>
      <c r="N7" s="5">
        <f>L7*(1+53/127)</f>
        <v>50825.196850393695</v>
      </c>
      <c r="O7" s="26">
        <f t="shared" si="5"/>
        <v>10.698217114638071</v>
      </c>
    </row>
    <row r="8" spans="1:15" x14ac:dyDescent="0.2">
      <c r="A8" t="s">
        <v>7</v>
      </c>
      <c r="B8" s="1">
        <v>3002</v>
      </c>
      <c r="C8">
        <v>476</v>
      </c>
      <c r="D8" s="28">
        <f t="shared" si="0"/>
        <v>15.856095936042639</v>
      </c>
      <c r="E8" s="1">
        <v>2952</v>
      </c>
      <c r="F8" s="1">
        <v>484</v>
      </c>
      <c r="G8" s="29">
        <f t="shared" si="1"/>
        <v>16.395663956639567</v>
      </c>
      <c r="H8" s="1">
        <v>2899</v>
      </c>
      <c r="I8" s="1">
        <v>410</v>
      </c>
      <c r="J8" s="29">
        <f t="shared" si="2"/>
        <v>14.142807864780959</v>
      </c>
      <c r="K8" s="1">
        <v>2807</v>
      </c>
      <c r="L8" s="1">
        <v>270</v>
      </c>
      <c r="M8" s="29">
        <f t="shared" si="3"/>
        <v>9.6188101175632355</v>
      </c>
      <c r="N8" s="5">
        <f t="shared" si="4"/>
        <v>382.67716535433067</v>
      </c>
      <c r="O8" s="26">
        <f t="shared" si="5"/>
        <v>13.632959221743166</v>
      </c>
    </row>
    <row r="9" spans="1:15" x14ac:dyDescent="0.2">
      <c r="A9" t="s">
        <v>8</v>
      </c>
      <c r="B9" s="1">
        <v>183739</v>
      </c>
      <c r="C9" s="1">
        <v>23973</v>
      </c>
      <c r="D9" s="28">
        <f t="shared" si="0"/>
        <v>13.047311675801001</v>
      </c>
      <c r="E9" s="1">
        <v>184317</v>
      </c>
      <c r="F9" s="1">
        <v>22883</v>
      </c>
      <c r="G9" s="29">
        <f t="shared" si="1"/>
        <v>12.415024116060918</v>
      </c>
      <c r="H9" s="1">
        <v>185752</v>
      </c>
      <c r="I9" s="1">
        <v>21203</v>
      </c>
      <c r="J9" s="29">
        <f t="shared" si="2"/>
        <v>11.414681941513416</v>
      </c>
      <c r="K9" s="1">
        <v>181428</v>
      </c>
      <c r="L9" s="1">
        <v>14082</v>
      </c>
      <c r="M9" s="29">
        <f t="shared" si="3"/>
        <v>7.7617567299424568</v>
      </c>
      <c r="N9" s="5">
        <f t="shared" si="4"/>
        <v>19958.740157480315</v>
      </c>
      <c r="O9" s="26">
        <f t="shared" si="5"/>
        <v>11.000915050312143</v>
      </c>
    </row>
    <row r="10" spans="1:15" x14ac:dyDescent="0.2">
      <c r="A10" t="s">
        <v>9</v>
      </c>
      <c r="B10" s="1">
        <v>24484</v>
      </c>
      <c r="C10" s="1">
        <v>3997</v>
      </c>
      <c r="D10" s="28">
        <f t="shared" si="0"/>
        <v>16.324946904100639</v>
      </c>
      <c r="E10" s="1">
        <v>26954</v>
      </c>
      <c r="F10" s="1">
        <v>4294</v>
      </c>
      <c r="G10" s="29">
        <f t="shared" si="1"/>
        <v>15.930845143577949</v>
      </c>
      <c r="H10" s="1">
        <v>29364</v>
      </c>
      <c r="I10" s="1">
        <v>4123</v>
      </c>
      <c r="J10" s="29">
        <f t="shared" si="2"/>
        <v>14.041002588203241</v>
      </c>
      <c r="K10" s="1">
        <v>30935</v>
      </c>
      <c r="L10" s="1">
        <v>3191</v>
      </c>
      <c r="M10" s="29">
        <f t="shared" si="3"/>
        <v>10.315176983998708</v>
      </c>
      <c r="N10" s="5">
        <f t="shared" si="4"/>
        <v>4522.6771653543301</v>
      </c>
      <c r="O10" s="26">
        <f t="shared" si="5"/>
        <v>14.619935882832809</v>
      </c>
    </row>
    <row r="11" spans="1:15" x14ac:dyDescent="0.2">
      <c r="A11" t="s">
        <v>10</v>
      </c>
      <c r="B11" s="1">
        <v>5995</v>
      </c>
      <c r="C11">
        <v>850</v>
      </c>
      <c r="D11" s="28">
        <f t="shared" si="0"/>
        <v>14.178482068390325</v>
      </c>
      <c r="E11" s="1">
        <v>6965</v>
      </c>
      <c r="F11" s="1">
        <v>829</v>
      </c>
      <c r="G11" s="29">
        <f t="shared" si="1"/>
        <v>11.902368987796123</v>
      </c>
      <c r="H11" s="1">
        <v>6782</v>
      </c>
      <c r="I11" s="1">
        <v>919</v>
      </c>
      <c r="J11" s="29">
        <f t="shared" si="2"/>
        <v>13.550575051607193</v>
      </c>
      <c r="K11" s="1">
        <v>6402</v>
      </c>
      <c r="L11" s="1">
        <v>618</v>
      </c>
      <c r="M11" s="29">
        <f t="shared" si="3"/>
        <v>9.6532333645735715</v>
      </c>
      <c r="N11" s="5">
        <f t="shared" si="4"/>
        <v>875.90551181102353</v>
      </c>
      <c r="O11" s="26">
        <f t="shared" si="5"/>
        <v>13.681748075773564</v>
      </c>
    </row>
    <row r="12" spans="1:15" x14ac:dyDescent="0.2">
      <c r="A12" t="s">
        <v>15</v>
      </c>
      <c r="B12" s="1">
        <f>SUM(B3:B11)</f>
        <v>773157</v>
      </c>
      <c r="C12" s="1">
        <f>SUM(C3:C11)</f>
        <v>109058</v>
      </c>
      <c r="D12" s="28">
        <f t="shared" si="0"/>
        <v>14.105543893413627</v>
      </c>
      <c r="E12" s="1">
        <f>SUM(E3:E11)</f>
        <v>797487</v>
      </c>
      <c r="F12" s="1">
        <f>SUM(F3:F11)</f>
        <v>107978</v>
      </c>
      <c r="G12" s="29">
        <f>F12/E12*100</f>
        <v>13.539781839703972</v>
      </c>
      <c r="H12" s="1">
        <f>SUM(H3:H11)</f>
        <v>821050</v>
      </c>
      <c r="I12" s="1">
        <f>SUM(I3:I11)</f>
        <v>101181</v>
      </c>
      <c r="J12" s="29">
        <f>I12/H12*100</f>
        <v>12.32336642104622</v>
      </c>
      <c r="K12" s="1">
        <f>SUM(K3:K11)</f>
        <v>815964</v>
      </c>
      <c r="L12" s="1">
        <f>SUM(L3:L11)</f>
        <v>70626</v>
      </c>
      <c r="M12" s="29">
        <f>L12/K12*100</f>
        <v>8.6555289203935466</v>
      </c>
      <c r="N12" s="5">
        <f t="shared" si="4"/>
        <v>100099.84251968503</v>
      </c>
      <c r="O12" s="26">
        <f t="shared" si="5"/>
        <v>12.26767878480975</v>
      </c>
    </row>
  </sheetData>
  <mergeCells count="4">
    <mergeCell ref="E1:G1"/>
    <mergeCell ref="H1:J1"/>
    <mergeCell ref="K1:O1"/>
    <mergeCell ref="B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F537A-D37A-4418-B13E-F6D31B04FDAA}">
  <dimension ref="A1:O12"/>
  <sheetViews>
    <sheetView topLeftCell="E1" workbookViewId="0">
      <selection activeCell="M2" sqref="M2"/>
    </sheetView>
  </sheetViews>
  <sheetFormatPr baseColWidth="10" defaultColWidth="8.83203125" defaultRowHeight="15" x14ac:dyDescent="0.2"/>
  <cols>
    <col min="1" max="1" width="22.33203125" customWidth="1"/>
    <col min="2" max="2" width="19.6640625" bestFit="1" customWidth="1"/>
    <col min="3" max="3" width="15.5" bestFit="1" customWidth="1"/>
    <col min="4" max="4" width="15.5" customWidth="1"/>
    <col min="5" max="5" width="19.5" bestFit="1" customWidth="1"/>
    <col min="6" max="6" width="15.33203125" bestFit="1" customWidth="1"/>
    <col min="7" max="7" width="15.5" customWidth="1"/>
    <col min="8" max="8" width="19.5" bestFit="1" customWidth="1"/>
    <col min="9" max="9" width="15.33203125" bestFit="1" customWidth="1"/>
    <col min="10" max="10" width="15.5" customWidth="1"/>
    <col min="11" max="11" width="19.5" bestFit="1" customWidth="1"/>
    <col min="12" max="12" width="15.33203125" bestFit="1" customWidth="1"/>
    <col min="13" max="13" width="15.5" customWidth="1"/>
    <col min="14" max="14" width="15.33203125" bestFit="1" customWidth="1"/>
    <col min="15" max="15" width="15.5" customWidth="1"/>
  </cols>
  <sheetData>
    <row r="1" spans="1:15" ht="16" x14ac:dyDescent="0.2">
      <c r="A1" s="3"/>
      <c r="B1" s="38" t="s">
        <v>22</v>
      </c>
      <c r="C1" s="38"/>
      <c r="D1" s="38"/>
      <c r="E1" s="39" t="s">
        <v>0</v>
      </c>
      <c r="F1" s="39"/>
      <c r="G1" s="39"/>
      <c r="H1" s="36" t="s">
        <v>1</v>
      </c>
      <c r="I1" s="36"/>
      <c r="J1" s="36"/>
      <c r="K1" s="34" t="s">
        <v>13</v>
      </c>
      <c r="L1" s="34"/>
      <c r="M1" s="34"/>
      <c r="N1" s="34"/>
      <c r="O1" s="34"/>
    </row>
    <row r="2" spans="1:15" ht="48" x14ac:dyDescent="0.2">
      <c r="A2" s="4" t="s">
        <v>11</v>
      </c>
      <c r="B2" s="4" t="s">
        <v>30</v>
      </c>
      <c r="C2" s="4" t="s">
        <v>31</v>
      </c>
      <c r="D2" s="4" t="s">
        <v>12</v>
      </c>
      <c r="E2" s="4" t="s">
        <v>30</v>
      </c>
      <c r="F2" s="4" t="s">
        <v>31</v>
      </c>
      <c r="G2" s="4" t="s">
        <v>12</v>
      </c>
      <c r="H2" s="4" t="s">
        <v>30</v>
      </c>
      <c r="I2" s="4" t="s">
        <v>31</v>
      </c>
      <c r="J2" s="4" t="s">
        <v>12</v>
      </c>
      <c r="K2" s="4" t="s">
        <v>30</v>
      </c>
      <c r="L2" s="4" t="s">
        <v>51</v>
      </c>
      <c r="M2" s="4" t="s">
        <v>50</v>
      </c>
      <c r="N2" s="6" t="s">
        <v>32</v>
      </c>
      <c r="O2" s="6" t="s">
        <v>14</v>
      </c>
    </row>
    <row r="3" spans="1:15" x14ac:dyDescent="0.2">
      <c r="A3" t="s">
        <v>2</v>
      </c>
      <c r="B3" s="1">
        <v>6944</v>
      </c>
      <c r="C3">
        <v>385</v>
      </c>
      <c r="D3" s="12">
        <f>C3/B3*100</f>
        <v>5.544354838709677</v>
      </c>
      <c r="E3" s="1">
        <v>6818</v>
      </c>
      <c r="F3" s="1">
        <v>387</v>
      </c>
      <c r="G3" s="29">
        <f>F3/E3*100</f>
        <v>5.6761513640363743</v>
      </c>
      <c r="H3" s="1">
        <v>6722</v>
      </c>
      <c r="I3" s="1">
        <v>425</v>
      </c>
      <c r="J3" s="29">
        <f>I3/H3*100</f>
        <v>6.3225230586135082</v>
      </c>
      <c r="K3" s="1">
        <v>6431</v>
      </c>
      <c r="L3" s="1">
        <v>285</v>
      </c>
      <c r="M3" s="29">
        <f>L3/K3*100</f>
        <v>4.4316591509874046</v>
      </c>
      <c r="N3" s="5">
        <f>L3*(1+53/127)</f>
        <v>403.93700787401571</v>
      </c>
      <c r="O3" s="26">
        <f>N3/K3*100</f>
        <v>6.2810917100608874</v>
      </c>
    </row>
    <row r="4" spans="1:15" x14ac:dyDescent="0.2">
      <c r="A4" t="s">
        <v>3</v>
      </c>
      <c r="B4" s="1">
        <v>1918</v>
      </c>
      <c r="C4">
        <v>92</v>
      </c>
      <c r="D4" s="12">
        <f t="shared" ref="D4:D11" si="0">C4/B4*100</f>
        <v>4.7966631908237742</v>
      </c>
      <c r="E4" s="1">
        <v>1817</v>
      </c>
      <c r="F4" s="1">
        <v>113</v>
      </c>
      <c r="G4" s="29">
        <f t="shared" ref="G4:G11" si="1">F4/E4*100</f>
        <v>6.2190423775454047</v>
      </c>
      <c r="H4" s="1">
        <v>1859</v>
      </c>
      <c r="I4" s="1">
        <v>109</v>
      </c>
      <c r="J4" s="29">
        <f t="shared" ref="J4:J11" si="2">I4/H4*100</f>
        <v>5.8633674018289401</v>
      </c>
      <c r="K4" s="1">
        <v>1756</v>
      </c>
      <c r="L4" s="1">
        <v>62</v>
      </c>
      <c r="M4" s="29">
        <f t="shared" ref="M4:M11" si="3">L4/K4*100</f>
        <v>3.5307517084282458</v>
      </c>
      <c r="N4" s="5">
        <f t="shared" ref="N4:N12" si="4">L4*(1+53/127)</f>
        <v>87.874015748031496</v>
      </c>
      <c r="O4" s="26">
        <f t="shared" ref="O4:O12" si="5">N4/K4*100</f>
        <v>5.0042150198195614</v>
      </c>
    </row>
    <row r="5" spans="1:15" x14ac:dyDescent="0.2">
      <c r="A5" t="s">
        <v>4</v>
      </c>
      <c r="B5" s="1">
        <v>145335</v>
      </c>
      <c r="C5" s="1">
        <v>2621</v>
      </c>
      <c r="D5" s="12">
        <f t="shared" si="0"/>
        <v>1.8034196855540647</v>
      </c>
      <c r="E5" s="1">
        <v>143557</v>
      </c>
      <c r="F5" s="1">
        <v>2438</v>
      </c>
      <c r="G5" s="29">
        <f t="shared" si="1"/>
        <v>1.6982801256643703</v>
      </c>
      <c r="H5" s="1">
        <v>142491</v>
      </c>
      <c r="I5" s="1">
        <v>2529</v>
      </c>
      <c r="J5" s="29">
        <f t="shared" si="2"/>
        <v>1.7748489378276524</v>
      </c>
      <c r="K5" s="1">
        <v>135956</v>
      </c>
      <c r="L5" s="1">
        <v>1784</v>
      </c>
      <c r="M5" s="29">
        <f t="shared" si="3"/>
        <v>1.3121892376945483</v>
      </c>
      <c r="N5" s="5">
        <f t="shared" si="4"/>
        <v>2528.5039370078739</v>
      </c>
      <c r="O5" s="26">
        <f t="shared" si="5"/>
        <v>1.859795769960777</v>
      </c>
    </row>
    <row r="6" spans="1:15" x14ac:dyDescent="0.2">
      <c r="A6" t="s">
        <v>5</v>
      </c>
      <c r="B6" s="1">
        <v>19054</v>
      </c>
      <c r="C6">
        <v>381</v>
      </c>
      <c r="D6" s="12">
        <f t="shared" si="0"/>
        <v>1.999580140652881</v>
      </c>
      <c r="E6" s="1">
        <v>17746</v>
      </c>
      <c r="F6" s="1">
        <v>381</v>
      </c>
      <c r="G6" s="29">
        <f t="shared" si="1"/>
        <v>2.1469626958187762</v>
      </c>
      <c r="H6" s="1">
        <v>16926</v>
      </c>
      <c r="I6" s="1">
        <v>449</v>
      </c>
      <c r="J6" s="29">
        <f t="shared" si="2"/>
        <v>2.6527236204655558</v>
      </c>
      <c r="K6" s="1">
        <v>15282</v>
      </c>
      <c r="L6" s="1">
        <v>245</v>
      </c>
      <c r="M6" s="29">
        <f t="shared" si="3"/>
        <v>1.6031932993063733</v>
      </c>
      <c r="N6" s="5">
        <f t="shared" si="4"/>
        <v>347.24409448818898</v>
      </c>
      <c r="O6" s="26">
        <f t="shared" si="5"/>
        <v>2.2722424714578522</v>
      </c>
    </row>
    <row r="7" spans="1:15" x14ac:dyDescent="0.2">
      <c r="A7" t="s">
        <v>6</v>
      </c>
      <c r="B7" s="1">
        <v>1151052</v>
      </c>
      <c r="C7" s="1">
        <v>63513</v>
      </c>
      <c r="D7" s="12">
        <f t="shared" si="0"/>
        <v>5.517821957652651</v>
      </c>
      <c r="E7" s="1">
        <v>1085125</v>
      </c>
      <c r="F7" s="1">
        <v>58879</v>
      </c>
      <c r="G7" s="29">
        <f t="shared" si="1"/>
        <v>5.4260108282455937</v>
      </c>
      <c r="H7" s="1">
        <v>1039416</v>
      </c>
      <c r="I7" s="1">
        <v>59864</v>
      </c>
      <c r="J7" s="29">
        <f t="shared" si="2"/>
        <v>5.7593879640105605</v>
      </c>
      <c r="K7" s="1">
        <v>979593</v>
      </c>
      <c r="L7" s="1">
        <v>38837</v>
      </c>
      <c r="M7" s="29">
        <f t="shared" si="3"/>
        <v>3.9646057086973876</v>
      </c>
      <c r="N7" s="5">
        <f>L7*(1+53/127)</f>
        <v>55044.566929133856</v>
      </c>
      <c r="O7" s="26">
        <f t="shared" si="5"/>
        <v>5.6191262013033834</v>
      </c>
    </row>
    <row r="8" spans="1:15" x14ac:dyDescent="0.2">
      <c r="A8" t="s">
        <v>7</v>
      </c>
      <c r="B8" s="1">
        <v>4509</v>
      </c>
      <c r="C8">
        <v>382</v>
      </c>
      <c r="D8" s="12">
        <f t="shared" si="0"/>
        <v>8.4719449988911073</v>
      </c>
      <c r="E8" s="1">
        <v>4304</v>
      </c>
      <c r="F8" s="1">
        <v>347</v>
      </c>
      <c r="G8" s="29">
        <f t="shared" si="1"/>
        <v>8.0622676579925656</v>
      </c>
      <c r="H8" s="1">
        <v>4032</v>
      </c>
      <c r="I8" s="1">
        <v>312</v>
      </c>
      <c r="J8" s="29">
        <f t="shared" si="2"/>
        <v>7.7380952380952381</v>
      </c>
      <c r="K8" s="1">
        <v>3783</v>
      </c>
      <c r="L8" s="1">
        <v>233</v>
      </c>
      <c r="M8" s="29">
        <f t="shared" si="3"/>
        <v>6.1591329632566749</v>
      </c>
      <c r="N8" s="5">
        <f t="shared" si="4"/>
        <v>330.23622047244095</v>
      </c>
      <c r="O8" s="26">
        <f t="shared" si="5"/>
        <v>8.7294797904425305</v>
      </c>
    </row>
    <row r="9" spans="1:15" x14ac:dyDescent="0.2">
      <c r="A9" t="s">
        <v>8</v>
      </c>
      <c r="B9" s="1">
        <v>60447</v>
      </c>
      <c r="C9" s="1">
        <v>2237</v>
      </c>
      <c r="D9" s="12">
        <f t="shared" si="0"/>
        <v>3.700762651579069</v>
      </c>
      <c r="E9" s="1">
        <v>60924</v>
      </c>
      <c r="F9" s="1">
        <v>2275</v>
      </c>
      <c r="G9" s="29">
        <f t="shared" si="1"/>
        <v>3.7341605935263611</v>
      </c>
      <c r="H9" s="1">
        <v>60717</v>
      </c>
      <c r="I9" s="1">
        <v>2483</v>
      </c>
      <c r="J9" s="29">
        <f t="shared" si="2"/>
        <v>4.0894642357165205</v>
      </c>
      <c r="K9" s="1">
        <v>57628</v>
      </c>
      <c r="L9" s="1">
        <v>1560</v>
      </c>
      <c r="M9" s="29">
        <f t="shared" si="3"/>
        <v>2.7070174220864858</v>
      </c>
      <c r="N9" s="5">
        <f t="shared" si="4"/>
        <v>2211.0236220472439</v>
      </c>
      <c r="O9" s="26">
        <f t="shared" si="5"/>
        <v>3.8367176061068298</v>
      </c>
    </row>
    <row r="10" spans="1:15" x14ac:dyDescent="0.2">
      <c r="A10" t="s">
        <v>9</v>
      </c>
      <c r="B10" s="1">
        <v>5357</v>
      </c>
      <c r="C10">
        <v>170</v>
      </c>
      <c r="D10" s="12">
        <f t="shared" si="0"/>
        <v>3.1734179578122088</v>
      </c>
      <c r="E10" s="1">
        <v>5437</v>
      </c>
      <c r="F10" s="1">
        <v>174</v>
      </c>
      <c r="G10" s="29">
        <f t="shared" si="1"/>
        <v>3.2002942799337872</v>
      </c>
      <c r="H10" s="1">
        <v>5764</v>
      </c>
      <c r="I10" s="1">
        <v>191</v>
      </c>
      <c r="J10" s="29">
        <f t="shared" si="2"/>
        <v>3.313671061762665</v>
      </c>
      <c r="K10" s="1">
        <v>5279</v>
      </c>
      <c r="L10" s="1">
        <v>148</v>
      </c>
      <c r="M10" s="29">
        <f t="shared" si="3"/>
        <v>2.8035612805455576</v>
      </c>
      <c r="N10" s="5">
        <f t="shared" si="4"/>
        <v>209.76377952755905</v>
      </c>
      <c r="O10" s="26">
        <f t="shared" si="5"/>
        <v>3.9735514212456726</v>
      </c>
    </row>
    <row r="11" spans="1:15" x14ac:dyDescent="0.2">
      <c r="A11" t="s">
        <v>10</v>
      </c>
      <c r="B11" s="1">
        <v>9907</v>
      </c>
      <c r="C11">
        <v>292</v>
      </c>
      <c r="D11" s="12">
        <f t="shared" si="0"/>
        <v>2.9474109215706066</v>
      </c>
      <c r="E11" s="1">
        <v>10417</v>
      </c>
      <c r="F11" s="1">
        <v>321</v>
      </c>
      <c r="G11" s="29">
        <f t="shared" si="1"/>
        <v>3.0815013919554572</v>
      </c>
      <c r="H11" s="1">
        <v>9079</v>
      </c>
      <c r="I11" s="1">
        <v>382</v>
      </c>
      <c r="J11" s="29">
        <f t="shared" si="2"/>
        <v>4.2075118405110699</v>
      </c>
      <c r="K11" s="1">
        <v>8528</v>
      </c>
      <c r="L11" s="1">
        <v>243</v>
      </c>
      <c r="M11" s="29">
        <f t="shared" si="3"/>
        <v>2.8494371482176359</v>
      </c>
      <c r="N11" s="5">
        <f t="shared" si="4"/>
        <v>344.4094488188976</v>
      </c>
      <c r="O11" s="26">
        <f t="shared" si="5"/>
        <v>4.0385723360564914</v>
      </c>
    </row>
    <row r="12" spans="1:15" x14ac:dyDescent="0.2">
      <c r="A12" t="s">
        <v>15</v>
      </c>
      <c r="B12" s="1">
        <f>SUM(B3:B11)</f>
        <v>1404523</v>
      </c>
      <c r="C12" s="1">
        <f>SUM(C3:C11)</f>
        <v>70073</v>
      </c>
      <c r="D12" s="2">
        <f>C12/B12*100</f>
        <v>4.9890959421810823</v>
      </c>
      <c r="E12" s="1">
        <f>SUM(E3:E11)</f>
        <v>1336145</v>
      </c>
      <c r="F12" s="1">
        <f>SUM(F3:F11)</f>
        <v>65315</v>
      </c>
      <c r="G12" s="29">
        <f>F12/E12*100</f>
        <v>4.8883167620280732</v>
      </c>
      <c r="H12" s="1">
        <f>SUM(H3:H11)</f>
        <v>1287006</v>
      </c>
      <c r="I12" s="1">
        <f>SUM(I3:I11)</f>
        <v>66744</v>
      </c>
      <c r="J12" s="29">
        <f>I12/H12*100</f>
        <v>5.1859898089053198</v>
      </c>
      <c r="K12" s="1">
        <f>SUM(K3:K11)</f>
        <v>1214236</v>
      </c>
      <c r="L12" s="1">
        <f>SUM(L3:L11)</f>
        <v>43397</v>
      </c>
      <c r="M12" s="29">
        <f>L12/K12*100</f>
        <v>3.5740169126924259</v>
      </c>
      <c r="N12" s="5">
        <f t="shared" si="4"/>
        <v>61507.559055118109</v>
      </c>
      <c r="O12" s="26">
        <f t="shared" si="5"/>
        <v>5.0655357817687925</v>
      </c>
    </row>
  </sheetData>
  <mergeCells count="4">
    <mergeCell ref="E1:G1"/>
    <mergeCell ref="H1:J1"/>
    <mergeCell ref="K1:O1"/>
    <mergeCell ref="B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BF76A-8009-4C64-8B73-3C571AB21D00}">
  <dimension ref="A1:O12"/>
  <sheetViews>
    <sheetView workbookViewId="0">
      <selection activeCell="D12" sqref="D12"/>
    </sheetView>
  </sheetViews>
  <sheetFormatPr baseColWidth="10" defaultColWidth="8.83203125" defaultRowHeight="15" x14ac:dyDescent="0.2"/>
  <cols>
    <col min="1" max="1" width="22.33203125" customWidth="1"/>
    <col min="2" max="2" width="19.6640625" bestFit="1" customWidth="1"/>
    <col min="3" max="3" width="15.5" bestFit="1" customWidth="1"/>
    <col min="4" max="4" width="15.5" customWidth="1"/>
    <col min="5" max="5" width="19.5" bestFit="1" customWidth="1"/>
    <col min="6" max="6" width="15.33203125" bestFit="1" customWidth="1"/>
    <col min="7" max="7" width="15.5" customWidth="1"/>
    <col min="8" max="8" width="19.5" bestFit="1" customWidth="1"/>
    <col min="9" max="9" width="15.33203125" bestFit="1" customWidth="1"/>
    <col min="10" max="10" width="15.5" customWidth="1"/>
    <col min="11" max="11" width="19.5" bestFit="1" customWidth="1"/>
    <col min="12" max="12" width="15.33203125" bestFit="1" customWidth="1"/>
    <col min="13" max="13" width="15.5" customWidth="1"/>
    <col min="14" max="14" width="15.33203125" bestFit="1" customWidth="1"/>
    <col min="15" max="15" width="15.5" customWidth="1"/>
  </cols>
  <sheetData>
    <row r="1" spans="1:15" ht="16" x14ac:dyDescent="0.2">
      <c r="A1" s="3"/>
      <c r="B1" s="38" t="s">
        <v>22</v>
      </c>
      <c r="C1" s="38"/>
      <c r="D1" s="38"/>
      <c r="E1" s="39" t="s">
        <v>0</v>
      </c>
      <c r="F1" s="39"/>
      <c r="G1" s="39"/>
      <c r="H1" s="36" t="s">
        <v>1</v>
      </c>
      <c r="I1" s="36"/>
      <c r="J1" s="36"/>
      <c r="K1" s="34" t="s">
        <v>13</v>
      </c>
      <c r="L1" s="34"/>
      <c r="M1" s="34"/>
      <c r="N1" s="34"/>
      <c r="O1" s="34"/>
    </row>
    <row r="2" spans="1:15" ht="48" x14ac:dyDescent="0.2">
      <c r="A2" s="4" t="s">
        <v>11</v>
      </c>
      <c r="B2" s="4" t="s">
        <v>30</v>
      </c>
      <c r="C2" s="4" t="s">
        <v>31</v>
      </c>
      <c r="D2" s="4" t="s">
        <v>12</v>
      </c>
      <c r="E2" s="4" t="s">
        <v>30</v>
      </c>
      <c r="F2" s="4" t="s">
        <v>31</v>
      </c>
      <c r="G2" s="4" t="s">
        <v>12</v>
      </c>
      <c r="H2" s="4" t="s">
        <v>30</v>
      </c>
      <c r="I2" s="4" t="s">
        <v>31</v>
      </c>
      <c r="J2" s="4" t="s">
        <v>12</v>
      </c>
      <c r="K2" s="4" t="s">
        <v>30</v>
      </c>
      <c r="L2" s="4" t="s">
        <v>51</v>
      </c>
      <c r="M2" s="4" t="s">
        <v>50</v>
      </c>
      <c r="N2" s="6" t="s">
        <v>32</v>
      </c>
      <c r="O2" s="6" t="s">
        <v>14</v>
      </c>
    </row>
    <row r="3" spans="1:15" x14ac:dyDescent="0.2">
      <c r="A3" t="s">
        <v>2</v>
      </c>
      <c r="B3" s="1">
        <v>51615</v>
      </c>
      <c r="C3" s="1">
        <v>19975</v>
      </c>
      <c r="D3" s="28">
        <f>C3/B3*100</f>
        <v>38.69999031289354</v>
      </c>
      <c r="E3" s="1">
        <v>53039</v>
      </c>
      <c r="F3" s="1">
        <v>19457</v>
      </c>
      <c r="G3" s="29">
        <f>F3/E3*100</f>
        <v>36.684326627575935</v>
      </c>
      <c r="H3" s="1">
        <v>52438</v>
      </c>
      <c r="I3" s="1">
        <v>17974</v>
      </c>
      <c r="J3" s="29">
        <f>I3/H3*100</f>
        <v>34.276669590754793</v>
      </c>
      <c r="K3" s="1">
        <v>51314</v>
      </c>
      <c r="L3" s="1">
        <v>13070</v>
      </c>
      <c r="M3" s="29">
        <f>L3/K3*100</f>
        <v>25.470631796390848</v>
      </c>
      <c r="N3" s="5">
        <f>L3*(1+53/127)</f>
        <v>18524.409448818897</v>
      </c>
      <c r="O3" s="26">
        <f>N3/K3*100</f>
        <v>36.100108057876788</v>
      </c>
    </row>
    <row r="4" spans="1:15" x14ac:dyDescent="0.2">
      <c r="A4" t="s">
        <v>3</v>
      </c>
      <c r="B4" s="1">
        <v>4125</v>
      </c>
      <c r="C4" s="1">
        <v>1074</v>
      </c>
      <c r="D4" s="28">
        <f t="shared" ref="D4:D11" si="0">C4/B4*100</f>
        <v>26.036363636363635</v>
      </c>
      <c r="E4" s="1">
        <v>4331</v>
      </c>
      <c r="F4" s="1">
        <v>1171</v>
      </c>
      <c r="G4" s="29">
        <f t="shared" ref="G4:G11" si="1">F4/E4*100</f>
        <v>27.037635649965363</v>
      </c>
      <c r="H4" s="1">
        <v>4259</v>
      </c>
      <c r="I4" s="1">
        <v>1089</v>
      </c>
      <c r="J4" s="29">
        <f t="shared" ref="J4:J11" si="2">I4/H4*100</f>
        <v>25.569382484151209</v>
      </c>
      <c r="K4" s="1">
        <v>4062</v>
      </c>
      <c r="L4" s="1">
        <v>790</v>
      </c>
      <c r="M4" s="29">
        <f t="shared" ref="M4:M11" si="3">L4/K4*100</f>
        <v>19.448547513540131</v>
      </c>
      <c r="N4" s="5">
        <f t="shared" ref="N4:N12" si="4">L4*(1+53/127)</f>
        <v>1119.6850393700786</v>
      </c>
      <c r="O4" s="26">
        <f t="shared" ref="O4:O12" si="5">N4/K4*100</f>
        <v>27.56487049163167</v>
      </c>
    </row>
    <row r="5" spans="1:15" x14ac:dyDescent="0.2">
      <c r="A5" t="s">
        <v>4</v>
      </c>
      <c r="B5" s="1">
        <v>15084</v>
      </c>
      <c r="C5" s="1">
        <v>904</v>
      </c>
      <c r="D5" s="28">
        <f t="shared" si="0"/>
        <v>5.9931052771148234</v>
      </c>
      <c r="E5" s="1">
        <v>17185</v>
      </c>
      <c r="F5" s="1">
        <v>985</v>
      </c>
      <c r="G5" s="29">
        <f t="shared" si="1"/>
        <v>5.7317427989525749</v>
      </c>
      <c r="H5" s="1">
        <v>17473</v>
      </c>
      <c r="I5" s="1">
        <v>907</v>
      </c>
      <c r="J5" s="29">
        <f t="shared" si="2"/>
        <v>5.1908659073999885</v>
      </c>
      <c r="K5" s="1">
        <v>17291</v>
      </c>
      <c r="L5" s="1">
        <v>658</v>
      </c>
      <c r="M5" s="29">
        <f t="shared" si="3"/>
        <v>3.8054479208836964</v>
      </c>
      <c r="N5" s="5">
        <f t="shared" si="4"/>
        <v>932.59842519685037</v>
      </c>
      <c r="O5" s="26">
        <f t="shared" si="5"/>
        <v>5.3935482343233501</v>
      </c>
    </row>
    <row r="6" spans="1:15" x14ac:dyDescent="0.2">
      <c r="A6" t="s">
        <v>5</v>
      </c>
      <c r="B6" s="1">
        <v>4095</v>
      </c>
      <c r="C6">
        <v>309</v>
      </c>
      <c r="D6" s="28">
        <f t="shared" si="0"/>
        <v>7.5457875457875456</v>
      </c>
      <c r="E6" s="1">
        <v>4594</v>
      </c>
      <c r="F6" s="1">
        <v>258</v>
      </c>
      <c r="G6" s="29">
        <f t="shared" si="1"/>
        <v>5.6160208968219418</v>
      </c>
      <c r="H6" s="1">
        <v>4638</v>
      </c>
      <c r="I6" s="1">
        <v>255</v>
      </c>
      <c r="J6" s="29">
        <f t="shared" si="2"/>
        <v>5.4980595084087964</v>
      </c>
      <c r="K6" s="1">
        <v>4604</v>
      </c>
      <c r="L6" s="1">
        <v>145</v>
      </c>
      <c r="M6" s="29">
        <f t="shared" si="3"/>
        <v>3.1494352736750648</v>
      </c>
      <c r="N6" s="5">
        <f t="shared" si="4"/>
        <v>205.51181102362204</v>
      </c>
      <c r="O6" s="26">
        <f t="shared" si="5"/>
        <v>4.4637665296182023</v>
      </c>
    </row>
    <row r="7" spans="1:15" x14ac:dyDescent="0.2">
      <c r="A7" t="s">
        <v>6</v>
      </c>
      <c r="B7" s="1">
        <v>361478</v>
      </c>
      <c r="C7" s="1">
        <v>48384</v>
      </c>
      <c r="D7" s="28">
        <f t="shared" si="0"/>
        <v>13.385046946148865</v>
      </c>
      <c r="E7" s="1">
        <v>381039</v>
      </c>
      <c r="F7" s="1">
        <v>48863</v>
      </c>
      <c r="G7" s="29">
        <f t="shared" si="1"/>
        <v>12.823621729009366</v>
      </c>
      <c r="H7" s="1">
        <v>391144</v>
      </c>
      <c r="I7" s="1">
        <v>45832</v>
      </c>
      <c r="J7" s="29">
        <f t="shared" si="2"/>
        <v>11.717423762092734</v>
      </c>
      <c r="K7" s="1">
        <v>388708</v>
      </c>
      <c r="L7" s="1">
        <v>31948</v>
      </c>
      <c r="M7" s="29">
        <f t="shared" si="3"/>
        <v>8.2190230198503755</v>
      </c>
      <c r="N7" s="5">
        <f>L7*(1+53/127)</f>
        <v>45280.629921259839</v>
      </c>
      <c r="O7" s="26">
        <f t="shared" si="5"/>
        <v>11.649009004512344</v>
      </c>
    </row>
    <row r="8" spans="1:15" x14ac:dyDescent="0.2">
      <c r="A8" t="s">
        <v>7</v>
      </c>
      <c r="B8" s="1">
        <v>2062</v>
      </c>
      <c r="C8">
        <v>377</v>
      </c>
      <c r="D8" s="28">
        <f t="shared" si="0"/>
        <v>18.283220174587779</v>
      </c>
      <c r="E8" s="1">
        <v>2124</v>
      </c>
      <c r="F8" s="1">
        <v>387</v>
      </c>
      <c r="G8" s="29">
        <f t="shared" si="1"/>
        <v>18.220338983050848</v>
      </c>
      <c r="H8" s="1">
        <v>2070</v>
      </c>
      <c r="I8" s="1">
        <v>334</v>
      </c>
      <c r="J8" s="29">
        <f t="shared" si="2"/>
        <v>16.135265700483092</v>
      </c>
      <c r="K8" s="1">
        <v>1992</v>
      </c>
      <c r="L8" s="1">
        <v>225</v>
      </c>
      <c r="M8" s="29">
        <f t="shared" si="3"/>
        <v>11.295180722891567</v>
      </c>
      <c r="N8" s="5">
        <f t="shared" si="4"/>
        <v>318.89763779527556</v>
      </c>
      <c r="O8" s="26">
        <f t="shared" si="5"/>
        <v>16.008917560003795</v>
      </c>
    </row>
    <row r="9" spans="1:15" x14ac:dyDescent="0.2">
      <c r="A9" t="s">
        <v>8</v>
      </c>
      <c r="B9" s="1">
        <v>71582</v>
      </c>
      <c r="C9" s="1">
        <v>15391</v>
      </c>
      <c r="D9" s="28">
        <f t="shared" si="0"/>
        <v>21.501215389343688</v>
      </c>
      <c r="E9" s="1">
        <v>78442</v>
      </c>
      <c r="F9" s="1">
        <v>15241</v>
      </c>
      <c r="G9" s="29">
        <f t="shared" si="1"/>
        <v>19.429642283470589</v>
      </c>
      <c r="H9" s="1">
        <v>78414</v>
      </c>
      <c r="I9" s="1">
        <v>14020</v>
      </c>
      <c r="J9" s="29">
        <f t="shared" si="2"/>
        <v>17.87946030045655</v>
      </c>
      <c r="K9" s="1">
        <v>76371</v>
      </c>
      <c r="L9" s="1">
        <v>9532</v>
      </c>
      <c r="M9" s="29">
        <f t="shared" si="3"/>
        <v>12.481177410273533</v>
      </c>
      <c r="N9" s="5">
        <f t="shared" si="4"/>
        <v>13509.921259842518</v>
      </c>
      <c r="O9" s="26">
        <f t="shared" si="5"/>
        <v>17.689857746844375</v>
      </c>
    </row>
    <row r="10" spans="1:15" x14ac:dyDescent="0.2">
      <c r="A10" t="s">
        <v>9</v>
      </c>
      <c r="B10" s="1">
        <v>11808</v>
      </c>
      <c r="C10" s="1">
        <v>2999</v>
      </c>
      <c r="D10" s="28">
        <f t="shared" si="0"/>
        <v>25.398035230352306</v>
      </c>
      <c r="E10" s="1">
        <v>13675</v>
      </c>
      <c r="F10" s="1">
        <v>3246</v>
      </c>
      <c r="G10" s="29">
        <f t="shared" si="1"/>
        <v>23.736745886654479</v>
      </c>
      <c r="H10" s="1">
        <v>14724</v>
      </c>
      <c r="I10" s="1">
        <v>3056</v>
      </c>
      <c r="J10" s="29">
        <f t="shared" si="2"/>
        <v>20.755229557185547</v>
      </c>
      <c r="K10" s="1">
        <v>15413</v>
      </c>
      <c r="L10" s="1">
        <v>2449</v>
      </c>
      <c r="M10" s="29">
        <f t="shared" si="3"/>
        <v>15.889184454681113</v>
      </c>
      <c r="N10" s="5">
        <f t="shared" si="4"/>
        <v>3471.0236220472439</v>
      </c>
      <c r="O10" s="26">
        <f t="shared" si="5"/>
        <v>22.520103951516539</v>
      </c>
    </row>
    <row r="11" spans="1:15" x14ac:dyDescent="0.2">
      <c r="A11" t="s">
        <v>10</v>
      </c>
      <c r="B11" s="1">
        <v>3759</v>
      </c>
      <c r="C11">
        <v>633</v>
      </c>
      <c r="D11" s="28">
        <f t="shared" si="0"/>
        <v>16.839584996009577</v>
      </c>
      <c r="E11" s="1">
        <v>4492</v>
      </c>
      <c r="F11" s="1">
        <v>662</v>
      </c>
      <c r="G11" s="29">
        <f t="shared" si="1"/>
        <v>14.737310774710597</v>
      </c>
      <c r="H11" s="1">
        <v>4150</v>
      </c>
      <c r="I11" s="1">
        <v>736</v>
      </c>
      <c r="J11" s="29">
        <f t="shared" si="2"/>
        <v>17.734939759036145</v>
      </c>
      <c r="K11" s="1">
        <v>3872</v>
      </c>
      <c r="L11" s="1">
        <v>505</v>
      </c>
      <c r="M11" s="29">
        <f t="shared" si="3"/>
        <v>13.042355371900827</v>
      </c>
      <c r="N11" s="5">
        <f t="shared" si="4"/>
        <v>715.74803149606294</v>
      </c>
      <c r="O11" s="26">
        <f t="shared" si="5"/>
        <v>18.485228086158649</v>
      </c>
    </row>
    <row r="12" spans="1:15" x14ac:dyDescent="0.2">
      <c r="A12" t="s">
        <v>15</v>
      </c>
      <c r="B12" s="1">
        <f>SUM(B3:B11)</f>
        <v>525608</v>
      </c>
      <c r="C12" s="1">
        <f>SUM(C3:C11)</f>
        <v>90046</v>
      </c>
      <c r="D12" s="28">
        <f>C12/B12*100</f>
        <v>17.131778816151961</v>
      </c>
      <c r="E12" s="1">
        <f>SUM(E3:E11)</f>
        <v>558921</v>
      </c>
      <c r="F12" s="1">
        <f>SUM(F3:F11)</f>
        <v>90270</v>
      </c>
      <c r="G12" s="29">
        <f>F12/E12*100</f>
        <v>16.150761914474497</v>
      </c>
      <c r="H12" s="1">
        <f>SUM(H3:H11)</f>
        <v>569310</v>
      </c>
      <c r="I12" s="1">
        <f>SUM(I3:I11)</f>
        <v>84203</v>
      </c>
      <c r="J12" s="29">
        <f>I12/H12*100</f>
        <v>14.790360260666422</v>
      </c>
      <c r="K12" s="1">
        <f>SUM(K3:K11)</f>
        <v>563627</v>
      </c>
      <c r="L12" s="1">
        <f>SUM(L3:L11)</f>
        <v>59322</v>
      </c>
      <c r="M12" s="29">
        <f>L12/K12*100</f>
        <v>10.525045819309579</v>
      </c>
      <c r="N12" s="5">
        <f t="shared" si="4"/>
        <v>84078.425196850396</v>
      </c>
      <c r="O12" s="26">
        <f t="shared" si="5"/>
        <v>14.917387775399405</v>
      </c>
    </row>
  </sheetData>
  <mergeCells count="4">
    <mergeCell ref="B1:D1"/>
    <mergeCell ref="E1:G1"/>
    <mergeCell ref="H1:J1"/>
    <mergeCell ref="K1:O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Codebook</vt:lpstr>
      <vt:lpstr>All Students - Days Suspended</vt:lpstr>
      <vt:lpstr>All Students</vt:lpstr>
      <vt:lpstr>Foster Youth</vt:lpstr>
      <vt:lpstr>Homeless Youth</vt:lpstr>
      <vt:lpstr>SESDisadvantaged</vt:lpstr>
      <vt:lpstr>Students with Disabilities</vt:lpstr>
      <vt:lpstr>English Learners</vt:lpstr>
      <vt:lpstr>SESDisadvantaged&amp;wDisability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Shuchi Goyal</dc:creator>
  <cp:lastModifiedBy>Microsoft Office User</cp:lastModifiedBy>
  <dcterms:created xsi:type="dcterms:W3CDTF">2022-04-13T04:07:45Z</dcterms:created>
  <dcterms:modified xsi:type="dcterms:W3CDTF">2022-07-25T17:57:46Z</dcterms:modified>
</cp:coreProperties>
</file>